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G:\RAČUNOVODSTVO\Završni račun\završni 2026\šestomjesečni\"/>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F323" i="9"/>
  <c r="H322" i="9"/>
  <c r="G322" i="9"/>
  <c r="F322" i="9"/>
  <c r="E322" i="9"/>
  <c r="B322" i="9" s="1"/>
  <c r="H321" i="9"/>
  <c r="G321" i="9"/>
  <c r="E321" i="9" s="1"/>
  <c r="B321" i="9" s="1"/>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8" i="9" s="1"/>
  <c r="F297" i="9"/>
  <c r="L296" i="9"/>
  <c r="F296" i="9" s="1"/>
  <c r="H296" i="9"/>
  <c r="F295" i="9"/>
  <c r="I294" i="9"/>
  <c r="H294" i="9"/>
  <c r="F294" i="9"/>
  <c r="E293" i="9"/>
  <c r="M292" i="9"/>
  <c r="L292" i="9"/>
  <c r="F292" i="9" s="1"/>
  <c r="B292" i="9" s="1"/>
  <c r="E292" i="9"/>
  <c r="M291" i="9"/>
  <c r="F291" i="9" s="1"/>
  <c r="L291" i="9"/>
  <c r="E291" i="9"/>
  <c r="M290" i="9"/>
  <c r="L290" i="9"/>
  <c r="F290" i="9"/>
  <c r="E290" i="9"/>
  <c r="B290" i="9" s="1"/>
  <c r="M289" i="9"/>
  <c r="L289" i="9"/>
  <c r="F289" i="9" s="1"/>
  <c r="B289" i="9" s="1"/>
  <c r="E289" i="9"/>
  <c r="M288" i="9"/>
  <c r="L288" i="9"/>
  <c r="F288" i="9" s="1"/>
  <c r="B288" i="9" s="1"/>
  <c r="E288" i="9"/>
  <c r="M287" i="9"/>
  <c r="F287" i="9" s="1"/>
  <c r="L287" i="9"/>
  <c r="E287" i="9"/>
  <c r="B287" i="9" s="1"/>
  <c r="M286" i="9"/>
  <c r="L286" i="9"/>
  <c r="F286" i="9"/>
  <c r="E286" i="9"/>
  <c r="B286" i="9" s="1"/>
  <c r="M285" i="9"/>
  <c r="L285" i="9"/>
  <c r="F285" i="9" s="1"/>
  <c r="B285" i="9" s="1"/>
  <c r="E285" i="9"/>
  <c r="M284" i="9"/>
  <c r="L284" i="9"/>
  <c r="F284" i="9" s="1"/>
  <c r="B284" i="9" s="1"/>
  <c r="E284" i="9"/>
  <c r="M283" i="9"/>
  <c r="F283" i="9" s="1"/>
  <c r="B283" i="9" s="1"/>
  <c r="L283" i="9"/>
  <c r="E283" i="9"/>
  <c r="M282" i="9"/>
  <c r="L282" i="9"/>
  <c r="F282" i="9"/>
  <c r="E282" i="9"/>
  <c r="B282" i="9" s="1"/>
  <c r="M281" i="9"/>
  <c r="L281" i="9"/>
  <c r="F281" i="9" s="1"/>
  <c r="B281" i="9" s="1"/>
  <c r="E281" i="9"/>
  <c r="M280" i="9"/>
  <c r="L280" i="9"/>
  <c r="F280" i="9" s="1"/>
  <c r="B280" i="9" s="1"/>
  <c r="E280" i="9"/>
  <c r="M279" i="9"/>
  <c r="F279" i="9" s="1"/>
  <c r="B279" i="9" s="1"/>
  <c r="L279" i="9"/>
  <c r="E279" i="9"/>
  <c r="M278" i="9"/>
  <c r="L278" i="9"/>
  <c r="F278" i="9"/>
  <c r="E278" i="9"/>
  <c r="B278" i="9" s="1"/>
  <c r="M277" i="9"/>
  <c r="L277" i="9"/>
  <c r="F277" i="9" s="1"/>
  <c r="B277" i="9" s="1"/>
  <c r="E277" i="9"/>
  <c r="M276" i="9"/>
  <c r="L276" i="9"/>
  <c r="F276" i="9" s="1"/>
  <c r="B276" i="9" s="1"/>
  <c r="E276" i="9"/>
  <c r="M275" i="9"/>
  <c r="F275" i="9" s="1"/>
  <c r="B275" i="9" s="1"/>
  <c r="L275" i="9"/>
  <c r="E275" i="9"/>
  <c r="M274" i="9"/>
  <c r="L274" i="9"/>
  <c r="F274" i="9"/>
  <c r="E274" i="9"/>
  <c r="B274" i="9" s="1"/>
  <c r="M273" i="9"/>
  <c r="L273" i="9"/>
  <c r="F273" i="9" s="1"/>
  <c r="B273" i="9" s="1"/>
  <c r="E273" i="9"/>
  <c r="M272" i="9"/>
  <c r="L272" i="9"/>
  <c r="F272" i="9" s="1"/>
  <c r="B272" i="9" s="1"/>
  <c r="E272" i="9"/>
  <c r="M271" i="9"/>
  <c r="F271" i="9" s="1"/>
  <c r="B271" i="9" s="1"/>
  <c r="L271" i="9"/>
  <c r="E271" i="9"/>
  <c r="M270" i="9"/>
  <c r="L270" i="9"/>
  <c r="F270" i="9"/>
  <c r="E270" i="9"/>
  <c r="B270" i="9" s="1"/>
  <c r="M269" i="9"/>
  <c r="L269" i="9"/>
  <c r="F269" i="9" s="1"/>
  <c r="B269" i="9" s="1"/>
  <c r="E269" i="9"/>
  <c r="M268" i="9"/>
  <c r="L268" i="9"/>
  <c r="F268" i="9" s="1"/>
  <c r="B268" i="9" s="1"/>
  <c r="E268" i="9"/>
  <c r="M267" i="9"/>
  <c r="F267" i="9" s="1"/>
  <c r="B267" i="9" s="1"/>
  <c r="L267" i="9"/>
  <c r="E267" i="9"/>
  <c r="M266" i="9"/>
  <c r="L266" i="9"/>
  <c r="F266" i="9"/>
  <c r="E266" i="9"/>
  <c r="B266" i="9" s="1"/>
  <c r="M265" i="9"/>
  <c r="L265" i="9"/>
  <c r="F265" i="9" s="1"/>
  <c r="B265" i="9" s="1"/>
  <c r="E265" i="9"/>
  <c r="M264" i="9"/>
  <c r="L264" i="9"/>
  <c r="F264" i="9" s="1"/>
  <c r="B264" i="9" s="1"/>
  <c r="E264" i="9"/>
  <c r="M263" i="9"/>
  <c r="F263" i="9" s="1"/>
  <c r="B263" i="9" s="1"/>
  <c r="L263" i="9"/>
  <c r="E263" i="9"/>
  <c r="M262" i="9"/>
  <c r="L262" i="9"/>
  <c r="F262" i="9"/>
  <c r="E262" i="9"/>
  <c r="B262" i="9" s="1"/>
  <c r="M261" i="9"/>
  <c r="L261" i="9"/>
  <c r="F261" i="9" s="1"/>
  <c r="B261" i="9" s="1"/>
  <c r="E261" i="9"/>
  <c r="M260" i="9"/>
  <c r="L260" i="9"/>
  <c r="F260" i="9" s="1"/>
  <c r="B260" i="9" s="1"/>
  <c r="E260" i="9"/>
  <c r="M259" i="9"/>
  <c r="F259" i="9" s="1"/>
  <c r="B259" i="9" s="1"/>
  <c r="L259" i="9"/>
  <c r="E259" i="9"/>
  <c r="M258" i="9"/>
  <c r="L258" i="9"/>
  <c r="F258" i="9"/>
  <c r="E258" i="9"/>
  <c r="B258" i="9" s="1"/>
  <c r="M257" i="9"/>
  <c r="L257" i="9"/>
  <c r="F257" i="9" s="1"/>
  <c r="B257" i="9" s="1"/>
  <c r="E257" i="9"/>
  <c r="M256" i="9"/>
  <c r="L256" i="9"/>
  <c r="F256" i="9" s="1"/>
  <c r="B256" i="9" s="1"/>
  <c r="E256" i="9"/>
  <c r="M255" i="9"/>
  <c r="F255" i="9" s="1"/>
  <c r="B255" i="9" s="1"/>
  <c r="L255" i="9"/>
  <c r="E255" i="9"/>
  <c r="M254" i="9"/>
  <c r="L254" i="9"/>
  <c r="F254" i="9"/>
  <c r="E254" i="9"/>
  <c r="B254" i="9" s="1"/>
  <c r="M253" i="9"/>
  <c r="L253" i="9"/>
  <c r="F253" i="9" s="1"/>
  <c r="B253" i="9" s="1"/>
  <c r="E253" i="9"/>
  <c r="M252" i="9"/>
  <c r="L252" i="9"/>
  <c r="F252" i="9" s="1"/>
  <c r="B252" i="9" s="1"/>
  <c r="E252" i="9"/>
  <c r="M251" i="9"/>
  <c r="F251" i="9" s="1"/>
  <c r="B251" i="9" s="1"/>
  <c r="L251" i="9"/>
  <c r="E251" i="9"/>
  <c r="M250" i="9"/>
  <c r="L250" i="9"/>
  <c r="F250" i="9"/>
  <c r="E250" i="9"/>
  <c r="B250" i="9" s="1"/>
  <c r="M249" i="9"/>
  <c r="L249" i="9"/>
  <c r="F249" i="9" s="1"/>
  <c r="B249" i="9" s="1"/>
  <c r="E249" i="9"/>
  <c r="M248" i="9"/>
  <c r="L248" i="9"/>
  <c r="F248" i="9" s="1"/>
  <c r="B248" i="9" s="1"/>
  <c r="E248" i="9"/>
  <c r="M247" i="9"/>
  <c r="F247" i="9" s="1"/>
  <c r="B247" i="9" s="1"/>
  <c r="L247" i="9"/>
  <c r="E247" i="9"/>
  <c r="M246" i="9"/>
  <c r="L246" i="9"/>
  <c r="F246" i="9"/>
  <c r="E246" i="9"/>
  <c r="B246" i="9" s="1"/>
  <c r="M245" i="9"/>
  <c r="L245" i="9"/>
  <c r="F245" i="9" s="1"/>
  <c r="B245" i="9" s="1"/>
  <c r="E245" i="9"/>
  <c r="M244" i="9"/>
  <c r="L244" i="9"/>
  <c r="F244" i="9" s="1"/>
  <c r="B244" i="9" s="1"/>
  <c r="E244" i="9"/>
  <c r="M243" i="9"/>
  <c r="F243" i="9" s="1"/>
  <c r="B243" i="9" s="1"/>
  <c r="L243" i="9"/>
  <c r="E243" i="9"/>
  <c r="M242" i="9"/>
  <c r="L242" i="9"/>
  <c r="F242" i="9"/>
  <c r="E242" i="9"/>
  <c r="B242" i="9" s="1"/>
  <c r="M241" i="9"/>
  <c r="L241" i="9"/>
  <c r="F241" i="9" s="1"/>
  <c r="B241" i="9" s="1"/>
  <c r="E241" i="9"/>
  <c r="M240" i="9"/>
  <c r="L240" i="9"/>
  <c r="E240" i="9"/>
  <c r="M239" i="9"/>
  <c r="F239" i="9" s="1"/>
  <c r="B239" i="9" s="1"/>
  <c r="L239" i="9"/>
  <c r="E239" i="9"/>
  <c r="M238" i="9"/>
  <c r="F238" i="9" s="1"/>
  <c r="L238" i="9"/>
  <c r="E238" i="9"/>
  <c r="M237" i="9"/>
  <c r="L237" i="9"/>
  <c r="E237" i="9"/>
  <c r="M236" i="9"/>
  <c r="L236" i="9"/>
  <c r="E236" i="9"/>
  <c r="M235" i="9"/>
  <c r="F235" i="9" s="1"/>
  <c r="B235" i="9" s="1"/>
  <c r="L235" i="9"/>
  <c r="E235" i="9"/>
  <c r="M234" i="9"/>
  <c r="L234" i="9"/>
  <c r="F234" i="9"/>
  <c r="E234" i="9"/>
  <c r="B234" i="9" s="1"/>
  <c r="M233" i="9"/>
  <c r="L233" i="9"/>
  <c r="F233" i="9"/>
  <c r="B233" i="9" s="1"/>
  <c r="E233" i="9"/>
  <c r="M232" i="9"/>
  <c r="L232" i="9"/>
  <c r="F232" i="9" s="1"/>
  <c r="E232" i="9"/>
  <c r="B232" i="9" s="1"/>
  <c r="M231" i="9"/>
  <c r="L231" i="9"/>
  <c r="F231" i="9"/>
  <c r="B231" i="9" s="1"/>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E163" i="9" s="1"/>
  <c r="F163" i="9"/>
  <c r="H162" i="9"/>
  <c r="G162" i="9"/>
  <c r="E162" i="9" s="1"/>
  <c r="B162" i="9" s="1"/>
  <c r="F162" i="9"/>
  <c r="H161" i="9"/>
  <c r="G161" i="9"/>
  <c r="F161" i="9"/>
  <c r="E161" i="9"/>
  <c r="B161" i="9" s="1"/>
  <c r="H160" i="9"/>
  <c r="G160" i="9"/>
  <c r="F160" i="9"/>
  <c r="E160" i="9"/>
  <c r="H159" i="9"/>
  <c r="G159" i="9"/>
  <c r="E159" i="9" s="1"/>
  <c r="F159" i="9"/>
  <c r="H158" i="9"/>
  <c r="G158" i="9"/>
  <c r="E158" i="9" s="1"/>
  <c r="B158" i="9" s="1"/>
  <c r="F158" i="9"/>
  <c r="H157" i="9"/>
  <c r="G157" i="9"/>
  <c r="F157" i="9"/>
  <c r="E157" i="9"/>
  <c r="B157" i="9" s="1"/>
  <c r="F156" i="9"/>
  <c r="H155" i="9"/>
  <c r="G155" i="9"/>
  <c r="E155" i="9" s="1"/>
  <c r="F155" i="9"/>
  <c r="H154" i="9"/>
  <c r="G154" i="9"/>
  <c r="E154" i="9" s="1"/>
  <c r="F154" i="9"/>
  <c r="B154" i="9"/>
  <c r="H153" i="9"/>
  <c r="G153" i="9"/>
  <c r="F153" i="9"/>
  <c r="E153" i="9"/>
  <c r="B153" i="9" s="1"/>
  <c r="H152" i="9"/>
  <c r="G152" i="9"/>
  <c r="F152" i="9"/>
  <c r="E152" i="9"/>
  <c r="H151" i="9"/>
  <c r="G151" i="9"/>
  <c r="E151" i="9" s="1"/>
  <c r="F151" i="9"/>
  <c r="H150" i="9"/>
  <c r="G150" i="9"/>
  <c r="E150" i="9" s="1"/>
  <c r="F150" i="9"/>
  <c r="B150" i="9"/>
  <c r="H149" i="9"/>
  <c r="G149" i="9"/>
  <c r="F149" i="9"/>
  <c r="E149" i="9"/>
  <c r="B149" i="9" s="1"/>
  <c r="H148" i="9"/>
  <c r="G148" i="9"/>
  <c r="F148" i="9"/>
  <c r="E148" i="9"/>
  <c r="H147" i="9"/>
  <c r="G147" i="9"/>
  <c r="E147" i="9" s="1"/>
  <c r="F147" i="9"/>
  <c r="H146" i="9"/>
  <c r="G146" i="9"/>
  <c r="F146" i="9"/>
  <c r="H145" i="9"/>
  <c r="G145" i="9"/>
  <c r="F145" i="9"/>
  <c r="E145" i="9"/>
  <c r="B145" i="9" s="1"/>
  <c r="H144" i="9"/>
  <c r="G144" i="9"/>
  <c r="F144" i="9"/>
  <c r="E144" i="9"/>
  <c r="B144" i="9" s="1"/>
  <c r="H143" i="9"/>
  <c r="G143" i="9"/>
  <c r="E143" i="9" s="1"/>
  <c r="F143" i="9"/>
  <c r="H142" i="9"/>
  <c r="G142" i="9"/>
  <c r="F142" i="9"/>
  <c r="H141" i="9"/>
  <c r="E141" i="9" s="1"/>
  <c r="B141" i="9" s="1"/>
  <c r="G141" i="9"/>
  <c r="F141" i="9"/>
  <c r="H140" i="9"/>
  <c r="G140" i="9"/>
  <c r="F140" i="9"/>
  <c r="E140" i="9"/>
  <c r="B140" i="9" s="1"/>
  <c r="H139" i="9"/>
  <c r="G139" i="9"/>
  <c r="E139" i="9" s="1"/>
  <c r="F139" i="9"/>
  <c r="H138" i="9"/>
  <c r="G138" i="9"/>
  <c r="F138" i="9"/>
  <c r="H137" i="9"/>
  <c r="E137" i="9" s="1"/>
  <c r="B137" i="9" s="1"/>
  <c r="G137" i="9"/>
  <c r="F137" i="9"/>
  <c r="H136" i="9"/>
  <c r="G136" i="9"/>
  <c r="F136" i="9"/>
  <c r="E136" i="9"/>
  <c r="B136" i="9" s="1"/>
  <c r="H135" i="9"/>
  <c r="G135" i="9"/>
  <c r="E135" i="9" s="1"/>
  <c r="F135" i="9"/>
  <c r="H134" i="9"/>
  <c r="G134" i="9"/>
  <c r="F134" i="9"/>
  <c r="H133" i="9"/>
  <c r="E133" i="9" s="1"/>
  <c r="B133" i="9" s="1"/>
  <c r="G133" i="9"/>
  <c r="F133" i="9"/>
  <c r="H132" i="9"/>
  <c r="G132" i="9"/>
  <c r="F132" i="9"/>
  <c r="E132" i="9"/>
  <c r="B132" i="9" s="1"/>
  <c r="H131" i="9"/>
  <c r="G131" i="9"/>
  <c r="E131" i="9" s="1"/>
  <c r="F131" i="9"/>
  <c r="H130" i="9"/>
  <c r="G130" i="9"/>
  <c r="F130" i="9"/>
  <c r="H129" i="9"/>
  <c r="E129" i="9" s="1"/>
  <c r="B129" i="9" s="1"/>
  <c r="G129" i="9"/>
  <c r="F129" i="9"/>
  <c r="H128" i="9"/>
  <c r="G128" i="9"/>
  <c r="F128" i="9"/>
  <c r="E128" i="9"/>
  <c r="B128" i="9" s="1"/>
  <c r="H127" i="9"/>
  <c r="G127" i="9"/>
  <c r="E127" i="9" s="1"/>
  <c r="F127" i="9"/>
  <c r="H126" i="9"/>
  <c r="G126" i="9"/>
  <c r="F126" i="9"/>
  <c r="H125" i="9"/>
  <c r="E125" i="9" s="1"/>
  <c r="B125" i="9" s="1"/>
  <c r="G125" i="9"/>
  <c r="F125" i="9"/>
  <c r="H124" i="9"/>
  <c r="G124" i="9"/>
  <c r="F124" i="9"/>
  <c r="E124" i="9"/>
  <c r="B124" i="9" s="1"/>
  <c r="H123" i="9"/>
  <c r="G123" i="9"/>
  <c r="E123" i="9" s="1"/>
  <c r="F123" i="9"/>
  <c r="H122" i="9"/>
  <c r="G122" i="9"/>
  <c r="F122" i="9"/>
  <c r="H121" i="9"/>
  <c r="E121" i="9" s="1"/>
  <c r="B121" i="9" s="1"/>
  <c r="G121" i="9"/>
  <c r="F121" i="9"/>
  <c r="H120" i="9"/>
  <c r="G120" i="9"/>
  <c r="F120" i="9"/>
  <c r="E120" i="9"/>
  <c r="B120" i="9" s="1"/>
  <c r="H119" i="9"/>
  <c r="G119" i="9"/>
  <c r="E119" i="9" s="1"/>
  <c r="F119" i="9"/>
  <c r="H118" i="9"/>
  <c r="G118" i="9"/>
  <c r="F118" i="9"/>
  <c r="H117" i="9"/>
  <c r="E117" i="9" s="1"/>
  <c r="B117" i="9" s="1"/>
  <c r="G117" i="9"/>
  <c r="F117" i="9"/>
  <c r="H116" i="9"/>
  <c r="G116" i="9"/>
  <c r="F116" i="9"/>
  <c r="E116" i="9"/>
  <c r="B116" i="9" s="1"/>
  <c r="H115" i="9"/>
  <c r="G115" i="9"/>
  <c r="E115" i="9" s="1"/>
  <c r="F115" i="9"/>
  <c r="H114" i="9"/>
  <c r="G114" i="9"/>
  <c r="F114" i="9"/>
  <c r="H113" i="9"/>
  <c r="E113" i="9" s="1"/>
  <c r="B113" i="9" s="1"/>
  <c r="G113" i="9"/>
  <c r="F113" i="9"/>
  <c r="H112" i="9"/>
  <c r="G112" i="9"/>
  <c r="F112" i="9"/>
  <c r="E112" i="9"/>
  <c r="B112" i="9" s="1"/>
  <c r="H111" i="9"/>
  <c r="G111" i="9"/>
  <c r="E111" i="9" s="1"/>
  <c r="F111" i="9"/>
  <c r="H110" i="9"/>
  <c r="G110" i="9"/>
  <c r="F110" i="9"/>
  <c r="H109" i="9"/>
  <c r="E109" i="9" s="1"/>
  <c r="B109" i="9" s="1"/>
  <c r="G109" i="9"/>
  <c r="F109" i="9"/>
  <c r="H108" i="9"/>
  <c r="G108" i="9"/>
  <c r="F108" i="9"/>
  <c r="E108" i="9"/>
  <c r="B108" i="9" s="1"/>
  <c r="H107" i="9"/>
  <c r="G107" i="9"/>
  <c r="E107" i="9" s="1"/>
  <c r="F107" i="9"/>
  <c r="H106" i="9"/>
  <c r="G106" i="9"/>
  <c r="F106" i="9"/>
  <c r="H105" i="9"/>
  <c r="E105" i="9" s="1"/>
  <c r="B105" i="9" s="1"/>
  <c r="G105" i="9"/>
  <c r="F105" i="9"/>
  <c r="H104" i="9"/>
  <c r="G104" i="9"/>
  <c r="F104" i="9"/>
  <c r="E104" i="9"/>
  <c r="B104" i="9" s="1"/>
  <c r="H103" i="9"/>
  <c r="G103" i="9"/>
  <c r="E103" i="9" s="1"/>
  <c r="F103" i="9"/>
  <c r="H102" i="9"/>
  <c r="G102" i="9"/>
  <c r="F102" i="9"/>
  <c r="H101" i="9"/>
  <c r="E101" i="9" s="1"/>
  <c r="B101" i="9" s="1"/>
  <c r="G101" i="9"/>
  <c r="F101" i="9"/>
  <c r="H100" i="9"/>
  <c r="G100" i="9"/>
  <c r="F100" i="9"/>
  <c r="E100" i="9"/>
  <c r="B100" i="9" s="1"/>
  <c r="H99" i="9"/>
  <c r="G99" i="9"/>
  <c r="E99" i="9" s="1"/>
  <c r="F99" i="9"/>
  <c r="H98" i="9"/>
  <c r="G98" i="9"/>
  <c r="F98" i="9"/>
  <c r="H97" i="9"/>
  <c r="E97" i="9" s="1"/>
  <c r="B97" i="9" s="1"/>
  <c r="G97" i="9"/>
  <c r="F97" i="9"/>
  <c r="H96" i="9"/>
  <c r="G96" i="9"/>
  <c r="F96" i="9"/>
  <c r="E96" i="9"/>
  <c r="B96" i="9" s="1"/>
  <c r="H95" i="9"/>
  <c r="G95" i="9"/>
  <c r="F95" i="9"/>
  <c r="H94" i="9"/>
  <c r="G94" i="9"/>
  <c r="F94" i="9"/>
  <c r="E94" i="9"/>
  <c r="B94" i="9" s="1"/>
  <c r="H93" i="9"/>
  <c r="G93" i="9"/>
  <c r="F93" i="9"/>
  <c r="E93" i="9"/>
  <c r="B93" i="9" s="1"/>
  <c r="H92" i="9"/>
  <c r="G92" i="9"/>
  <c r="E92" i="9" s="1"/>
  <c r="B92" i="9" s="1"/>
  <c r="F92" i="9"/>
  <c r="H91" i="9"/>
  <c r="G91" i="9"/>
  <c r="E91" i="9" s="1"/>
  <c r="B91" i="9" s="1"/>
  <c r="F91" i="9"/>
  <c r="H90" i="9"/>
  <c r="G90" i="9"/>
  <c r="E90" i="9" s="1"/>
  <c r="B90" i="9" s="1"/>
  <c r="F90" i="9"/>
  <c r="H89" i="9"/>
  <c r="E89" i="9" s="1"/>
  <c r="B89" i="9" s="1"/>
  <c r="G89" i="9"/>
  <c r="F89" i="9"/>
  <c r="H88" i="9"/>
  <c r="G88" i="9"/>
  <c r="F88" i="9"/>
  <c r="E88" i="9"/>
  <c r="B88" i="9" s="1"/>
  <c r="H87" i="9"/>
  <c r="G87" i="9"/>
  <c r="F87" i="9"/>
  <c r="H86" i="9"/>
  <c r="G86" i="9"/>
  <c r="F86" i="9"/>
  <c r="E86" i="9"/>
  <c r="B86" i="9" s="1"/>
  <c r="H85" i="9"/>
  <c r="G85" i="9"/>
  <c r="E85" i="9" s="1"/>
  <c r="B85" i="9" s="1"/>
  <c r="F85" i="9"/>
  <c r="H84" i="9"/>
  <c r="G84" i="9"/>
  <c r="E84" i="9" s="1"/>
  <c r="B84" i="9" s="1"/>
  <c r="F84" i="9"/>
  <c r="H83" i="9"/>
  <c r="E83" i="9" s="1"/>
  <c r="B83" i="9" s="1"/>
  <c r="G83" i="9"/>
  <c r="F83" i="9"/>
  <c r="H82" i="9"/>
  <c r="E82" i="9" s="1"/>
  <c r="B82" i="9" s="1"/>
  <c r="G82" i="9"/>
  <c r="F82" i="9"/>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F56" i="9"/>
  <c r="H55" i="9"/>
  <c r="E55" i="9" s="1"/>
  <c r="B55" i="9" s="1"/>
  <c r="G55" i="9"/>
  <c r="F55" i="9"/>
  <c r="H54" i="9"/>
  <c r="G54" i="9"/>
  <c r="F54" i="9"/>
  <c r="E54" i="9"/>
  <c r="B54" i="9" s="1"/>
  <c r="H53" i="9"/>
  <c r="G53" i="9"/>
  <c r="F53" i="9"/>
  <c r="H52" i="9"/>
  <c r="G52" i="9"/>
  <c r="F52" i="9"/>
  <c r="H51" i="9"/>
  <c r="E51" i="9" s="1"/>
  <c r="B51" i="9" s="1"/>
  <c r="G51" i="9"/>
  <c r="F51" i="9"/>
  <c r="H50" i="9"/>
  <c r="G50" i="9"/>
  <c r="F50" i="9"/>
  <c r="E50" i="9"/>
  <c r="B50" i="9" s="1"/>
  <c r="H49" i="9"/>
  <c r="G49" i="9"/>
  <c r="E49" i="9" s="1"/>
  <c r="B49" i="9" s="1"/>
  <c r="F49" i="9"/>
  <c r="H48" i="9"/>
  <c r="G48" i="9"/>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E39" i="9" s="1"/>
  <c r="B39" i="9" s="1"/>
  <c r="G39" i="9"/>
  <c r="F39" i="9"/>
  <c r="H38" i="9"/>
  <c r="G38" i="9"/>
  <c r="F38" i="9"/>
  <c r="E38" i="9"/>
  <c r="B38" i="9" s="1"/>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E29" i="9" s="1"/>
  <c r="F29" i="9"/>
  <c r="H28" i="9"/>
  <c r="G28" i="9"/>
  <c r="E28" i="9" s="1"/>
  <c r="B28" i="9" s="1"/>
  <c r="F28" i="9"/>
  <c r="H27" i="9"/>
  <c r="E27" i="9" s="1"/>
  <c r="B27" i="9" s="1"/>
  <c r="G27" i="9"/>
  <c r="F27" i="9"/>
  <c r="H26" i="9"/>
  <c r="E26" i="9" s="1"/>
  <c r="B26" i="9" s="1"/>
  <c r="G26" i="9"/>
  <c r="F26" i="9"/>
  <c r="H25" i="9"/>
  <c r="G25" i="9"/>
  <c r="E25" i="9" s="1"/>
  <c r="F25" i="9"/>
  <c r="F24" i="9"/>
  <c r="F4" i="9"/>
  <c r="O3" i="9"/>
  <c r="G296" i="9" s="1"/>
  <c r="E296" i="9" s="1"/>
  <c r="B296" i="9" s="1"/>
  <c r="I3" i="9"/>
  <c r="H3" i="9"/>
  <c r="G3" i="9"/>
  <c r="D104" i="8"/>
  <c r="D97" i="8"/>
  <c r="D92" i="8"/>
  <c r="D87" i="8"/>
  <c r="D82" i="8"/>
  <c r="D77" i="8"/>
  <c r="D72" i="8"/>
  <c r="D67" i="8"/>
  <c r="D62" i="8"/>
  <c r="D57" i="8"/>
  <c r="D52" i="8"/>
  <c r="D51" i="8"/>
  <c r="D46" i="8"/>
  <c r="D37" i="8"/>
  <c r="D27" i="8"/>
  <c r="D25" i="8" s="1"/>
  <c r="D18" i="8"/>
  <c r="D8" i="8"/>
  <c r="D6" i="8" s="1"/>
  <c r="C1582" i="1" s="1"/>
  <c r="E44" i="7"/>
  <c r="D44" i="7"/>
  <c r="E39" i="7"/>
  <c r="E38" i="7" s="1"/>
  <c r="D39" i="7"/>
  <c r="D38" i="7"/>
  <c r="E30" i="7"/>
  <c r="D30" i="7"/>
  <c r="E23" i="7"/>
  <c r="D23" i="7"/>
  <c r="D22" i="7" s="1"/>
  <c r="E22" i="7"/>
  <c r="E14" i="7"/>
  <c r="D14" i="7"/>
  <c r="D6" i="7" s="1"/>
  <c r="D5" i="7" s="1"/>
  <c r="G345" i="9" s="1"/>
  <c r="E345" i="9" s="1"/>
  <c r="E7" i="7"/>
  <c r="E6" i="7" s="1"/>
  <c r="D7" i="7"/>
  <c r="E5"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E114" i="6" s="1"/>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D89" i="6" s="1"/>
  <c r="F89"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E35" i="6" s="1"/>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E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E273" i="5" s="1"/>
  <c r="E250" i="5" s="1"/>
  <c r="D276" i="5"/>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s="1"/>
  <c r="F254" i="5" s="1"/>
  <c r="E254" i="5"/>
  <c r="F253" i="5"/>
  <c r="F252" i="5"/>
  <c r="F251" i="5"/>
  <c r="E251" i="5"/>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D203" i="5"/>
  <c r="F203"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F88" i="5"/>
  <c r="D88"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30" i="4" s="1"/>
  <c r="F629" i="4"/>
  <c r="D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E597" i="4" s="1"/>
  <c r="D598" i="4"/>
  <c r="D597" i="4"/>
  <c r="F597" i="4" s="1"/>
  <c r="F596" i="4"/>
  <c r="F595" i="4"/>
  <c r="F594" i="4"/>
  <c r="E594" i="4"/>
  <c r="E584" i="4" s="1"/>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E536" i="4" s="1"/>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D522" i="4" s="1"/>
  <c r="F522" i="4" s="1"/>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F476" i="4"/>
  <c r="E476" i="4"/>
  <c r="E466" i="4" s="1"/>
  <c r="D476" i="4"/>
  <c r="F475" i="4"/>
  <c r="F474" i="4"/>
  <c r="F473" i="4"/>
  <c r="E473" i="4"/>
  <c r="D473" i="4"/>
  <c r="F472" i="4"/>
  <c r="F471" i="4"/>
  <c r="E470" i="4"/>
  <c r="D470" i="4"/>
  <c r="F470" i="4" s="1"/>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E428" i="4"/>
  <c r="F428" i="4" s="1"/>
  <c r="D428" i="4"/>
  <c r="E427" i="4"/>
  <c r="F427" i="4" s="1"/>
  <c r="D427" i="4"/>
  <c r="D648" i="4" s="1"/>
  <c r="E426" i="4"/>
  <c r="D426" i="4"/>
  <c r="F426"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D361" i="4" s="1"/>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E321" i="4" s="1"/>
  <c r="D327" i="4"/>
  <c r="F326" i="4"/>
  <c r="F325" i="4"/>
  <c r="F324" i="4"/>
  <c r="F323" i="4"/>
  <c r="E322" i="4"/>
  <c r="D322" i="4"/>
  <c r="F322" i="4" s="1"/>
  <c r="F320" i="4"/>
  <c r="F319" i="4"/>
  <c r="F318" i="4"/>
  <c r="F317" i="4"/>
  <c r="F316" i="4"/>
  <c r="F315" i="4"/>
  <c r="E314" i="4"/>
  <c r="D314" i="4"/>
  <c r="F314" i="4" s="1"/>
  <c r="F313" i="4"/>
  <c r="F312" i="4"/>
  <c r="F311" i="4"/>
  <c r="F310" i="4"/>
  <c r="E310" i="4"/>
  <c r="D310" i="4"/>
  <c r="D309" i="4" s="1"/>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4" i="4" s="1"/>
  <c r="F273" i="4"/>
  <c r="D273" i="4"/>
  <c r="F272" i="4"/>
  <c r="F271" i="4"/>
  <c r="F270" i="4"/>
  <c r="E269" i="4"/>
  <c r="D269" i="4"/>
  <c r="F268" i="4"/>
  <c r="F267" i="4"/>
  <c r="F266" i="4"/>
  <c r="F265" i="4"/>
  <c r="F264" i="4"/>
  <c r="E263" i="4"/>
  <c r="D263" i="4"/>
  <c r="F263" i="4" s="1"/>
  <c r="E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30" i="4" s="1"/>
  <c r="E230" i="4"/>
  <c r="F229" i="4"/>
  <c r="F228" i="4"/>
  <c r="F227" i="4"/>
  <c r="F226" i="4"/>
  <c r="E225" i="4"/>
  <c r="D225" i="4"/>
  <c r="F225" i="4" s="1"/>
  <c r="F224" i="4"/>
  <c r="F223" i="4"/>
  <c r="F222" i="4"/>
  <c r="E222" i="4"/>
  <c r="E221" i="4" s="1"/>
  <c r="D222" i="4"/>
  <c r="D221" i="4"/>
  <c r="F221" i="4" s="1"/>
  <c r="F220" i="4"/>
  <c r="F219" i="4"/>
  <c r="F218" i="4"/>
  <c r="F217" i="4"/>
  <c r="E216" i="4"/>
  <c r="D216" i="4"/>
  <c r="F216" i="4" s="1"/>
  <c r="F215" i="4"/>
  <c r="F214" i="4"/>
  <c r="F213" i="4"/>
  <c r="F212" i="4"/>
  <c r="F211" i="4"/>
  <c r="F210" i="4"/>
  <c r="F209" i="4"/>
  <c r="F208" i="4"/>
  <c r="E208" i="4"/>
  <c r="E202" i="4"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D164" i="4" s="1"/>
  <c r="F163" i="4"/>
  <c r="F162" i="4"/>
  <c r="F161" i="4"/>
  <c r="E160" i="4"/>
  <c r="D160" i="4"/>
  <c r="F160" i="4" s="1"/>
  <c r="F159" i="4"/>
  <c r="F158" i="4"/>
  <c r="F157" i="4"/>
  <c r="F156" i="4"/>
  <c r="F155" i="4"/>
  <c r="E154" i="4"/>
  <c r="D154" i="4"/>
  <c r="F154" i="4" s="1"/>
  <c r="D153" i="4"/>
  <c r="F151" i="4"/>
  <c r="F150" i="4"/>
  <c r="F149" i="4"/>
  <c r="F148" i="4"/>
  <c r="F147" i="4"/>
  <c r="F146" i="4"/>
  <c r="F145" i="4"/>
  <c r="F144" i="4"/>
  <c r="F143" i="4"/>
  <c r="F142" i="4"/>
  <c r="F141" i="4"/>
  <c r="E141" i="4"/>
  <c r="D141" i="4"/>
  <c r="D140" i="4" s="1"/>
  <c r="F140" i="4" s="1"/>
  <c r="E140" i="4"/>
  <c r="F139" i="4"/>
  <c r="F138" i="4"/>
  <c r="F137" i="4"/>
  <c r="F136" i="4"/>
  <c r="E135" i="4"/>
  <c r="F135" i="4" s="1"/>
  <c r="D135" i="4"/>
  <c r="D134" i="4" s="1"/>
  <c r="F133" i="4"/>
  <c r="F132" i="4"/>
  <c r="F131" i="4"/>
  <c r="F130" i="4"/>
  <c r="F129" i="4"/>
  <c r="E129" i="4"/>
  <c r="D129" i="4"/>
  <c r="F128" i="4"/>
  <c r="F127" i="4"/>
  <c r="E126" i="4"/>
  <c r="E125" i="4" s="1"/>
  <c r="D126" i="4"/>
  <c r="F126" i="4" s="1"/>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D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D7" i="4"/>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H27" i="3"/>
  <c r="G27" i="3"/>
  <c r="B27" i="3"/>
  <c r="I25" i="3"/>
  <c r="H25" i="3"/>
  <c r="G25" i="3"/>
  <c r="B25" i="3"/>
  <c r="G24" i="3"/>
  <c r="B24" i="3"/>
  <c r="G23" i="3"/>
  <c r="B23" i="3"/>
  <c r="I22" i="3"/>
  <c r="H22" i="3"/>
  <c r="G22" i="3"/>
  <c r="B22" i="3"/>
  <c r="G20" i="3"/>
  <c r="B20" i="3"/>
  <c r="G19" i="3"/>
  <c r="B19" i="3"/>
  <c r="G18" i="3"/>
  <c r="B18" i="3"/>
  <c r="G17" i="3"/>
  <c r="B17" i="3"/>
  <c r="H10" i="3" a="1"/>
  <c r="H10" i="3"/>
  <c r="L3" i="9" s="1"/>
  <c r="C1685" i="1"/>
  <c r="H1685" i="1" s="1"/>
  <c r="G1684" i="1"/>
  <c r="C1684" i="1"/>
  <c r="H1684" i="1" s="1"/>
  <c r="C1683" i="1"/>
  <c r="G1683" i="1" s="1"/>
  <c r="C1682" i="1"/>
  <c r="G1682" i="1" s="1"/>
  <c r="G1681" i="1"/>
  <c r="C1681" i="1"/>
  <c r="H1681" i="1" s="1"/>
  <c r="C1680" i="1"/>
  <c r="H1680" i="1" s="1"/>
  <c r="H1679" i="1"/>
  <c r="C1679" i="1"/>
  <c r="G1679" i="1" s="1"/>
  <c r="H1678" i="1"/>
  <c r="G1678" i="1"/>
  <c r="C1678" i="1"/>
  <c r="H1677" i="1"/>
  <c r="G1677" i="1"/>
  <c r="C1677" i="1"/>
  <c r="G1676" i="1"/>
  <c r="C1676" i="1"/>
  <c r="H1676" i="1" s="1"/>
  <c r="H1675" i="1"/>
  <c r="C1675" i="1"/>
  <c r="G1675" i="1" s="1"/>
  <c r="H1674" i="1"/>
  <c r="G1674" i="1"/>
  <c r="C1674" i="1"/>
  <c r="G1673" i="1"/>
  <c r="C1673" i="1"/>
  <c r="H1673" i="1" s="1"/>
  <c r="G1672" i="1"/>
  <c r="C1672" i="1"/>
  <c r="H1672" i="1" s="1"/>
  <c r="H1671" i="1"/>
  <c r="C1671" i="1"/>
  <c r="G1671" i="1" s="1"/>
  <c r="H1670" i="1"/>
  <c r="G1670" i="1"/>
  <c r="C1670" i="1"/>
  <c r="H1669" i="1"/>
  <c r="G1669" i="1"/>
  <c r="C1669" i="1"/>
  <c r="G1668" i="1"/>
  <c r="C1668" i="1"/>
  <c r="H1668" i="1" s="1"/>
  <c r="H1667" i="1"/>
  <c r="C1667" i="1"/>
  <c r="G1667" i="1" s="1"/>
  <c r="H1666" i="1"/>
  <c r="G1666" i="1"/>
  <c r="C1666" i="1"/>
  <c r="G1665" i="1"/>
  <c r="C1665" i="1"/>
  <c r="H1665" i="1" s="1"/>
  <c r="G1664" i="1"/>
  <c r="C1664" i="1"/>
  <c r="H1664" i="1" s="1"/>
  <c r="H1663" i="1"/>
  <c r="C1663" i="1"/>
  <c r="G1663" i="1" s="1"/>
  <c r="H1662" i="1"/>
  <c r="G1662" i="1"/>
  <c r="C1662" i="1"/>
  <c r="H1661" i="1"/>
  <c r="G1661" i="1"/>
  <c r="C1661" i="1"/>
  <c r="G1660" i="1"/>
  <c r="C1660" i="1"/>
  <c r="H1660" i="1" s="1"/>
  <c r="H1659" i="1"/>
  <c r="C1659" i="1"/>
  <c r="G1659" i="1" s="1"/>
  <c r="H1658" i="1"/>
  <c r="G1658" i="1"/>
  <c r="C1658" i="1"/>
  <c r="G1657" i="1"/>
  <c r="C1657" i="1"/>
  <c r="H1657" i="1" s="1"/>
  <c r="G1656" i="1"/>
  <c r="C1656" i="1"/>
  <c r="H1656" i="1" s="1"/>
  <c r="H1655" i="1"/>
  <c r="C1655" i="1"/>
  <c r="G1655" i="1" s="1"/>
  <c r="H1654" i="1"/>
  <c r="G1654" i="1"/>
  <c r="C1654" i="1"/>
  <c r="H1653" i="1"/>
  <c r="G1653" i="1"/>
  <c r="C1653" i="1"/>
  <c r="G1652" i="1"/>
  <c r="C1652" i="1"/>
  <c r="H1652" i="1" s="1"/>
  <c r="H1651" i="1"/>
  <c r="C1651" i="1"/>
  <c r="G1651" i="1" s="1"/>
  <c r="H1650" i="1"/>
  <c r="G1650" i="1"/>
  <c r="C1650" i="1"/>
  <c r="G1649" i="1"/>
  <c r="C1649" i="1"/>
  <c r="H1649" i="1" s="1"/>
  <c r="G1648" i="1"/>
  <c r="C1648" i="1"/>
  <c r="H1648" i="1" s="1"/>
  <c r="H1647" i="1"/>
  <c r="C1647" i="1"/>
  <c r="G1647" i="1" s="1"/>
  <c r="H1646" i="1"/>
  <c r="G1646" i="1"/>
  <c r="C1646" i="1"/>
  <c r="H1645" i="1"/>
  <c r="G1645" i="1"/>
  <c r="C1645" i="1"/>
  <c r="G1644" i="1"/>
  <c r="C1644" i="1"/>
  <c r="H1644" i="1" s="1"/>
  <c r="H1643" i="1"/>
  <c r="C1643" i="1"/>
  <c r="G1643" i="1" s="1"/>
  <c r="H1642" i="1"/>
  <c r="G1642" i="1"/>
  <c r="C1642" i="1"/>
  <c r="G1641" i="1"/>
  <c r="C1641" i="1"/>
  <c r="H1641" i="1" s="1"/>
  <c r="G1640" i="1"/>
  <c r="C1640" i="1"/>
  <c r="H1640" i="1" s="1"/>
  <c r="H1639" i="1"/>
  <c r="C1639" i="1"/>
  <c r="G1639" i="1" s="1"/>
  <c r="H1638" i="1"/>
  <c r="G1638" i="1"/>
  <c r="C1638" i="1"/>
  <c r="H1637" i="1"/>
  <c r="G1637" i="1"/>
  <c r="C1637" i="1"/>
  <c r="G1636" i="1"/>
  <c r="C1636" i="1"/>
  <c r="H1636" i="1" s="1"/>
  <c r="H1635" i="1"/>
  <c r="C1635" i="1"/>
  <c r="G1635" i="1" s="1"/>
  <c r="H1634" i="1"/>
  <c r="G1634" i="1"/>
  <c r="C1634" i="1"/>
  <c r="G1633" i="1"/>
  <c r="C1633" i="1"/>
  <c r="H1633" i="1" s="1"/>
  <c r="G1632" i="1"/>
  <c r="C1632" i="1"/>
  <c r="H1632" i="1" s="1"/>
  <c r="H1631" i="1"/>
  <c r="C1631" i="1"/>
  <c r="G1631" i="1" s="1"/>
  <c r="H1630" i="1"/>
  <c r="G1630" i="1"/>
  <c r="C1630" i="1"/>
  <c r="H1629" i="1"/>
  <c r="G1629" i="1"/>
  <c r="C1629" i="1"/>
  <c r="G1628" i="1"/>
  <c r="C1628" i="1"/>
  <c r="H1628" i="1" s="1"/>
  <c r="H1627" i="1"/>
  <c r="C1627" i="1"/>
  <c r="G1627" i="1" s="1"/>
  <c r="H1626" i="1"/>
  <c r="G1626" i="1"/>
  <c r="C1626" i="1"/>
  <c r="G1625" i="1"/>
  <c r="C1625" i="1"/>
  <c r="H1625" i="1" s="1"/>
  <c r="G1624" i="1"/>
  <c r="C1624" i="1"/>
  <c r="H1624" i="1" s="1"/>
  <c r="H1623" i="1"/>
  <c r="C1623" i="1"/>
  <c r="G1623" i="1" s="1"/>
  <c r="H1622" i="1"/>
  <c r="G1622" i="1"/>
  <c r="C1622" i="1"/>
  <c r="C1619" i="1"/>
  <c r="G1619" i="1" s="1"/>
  <c r="H1618" i="1"/>
  <c r="G1618" i="1"/>
  <c r="C1618" i="1"/>
  <c r="G1617" i="1"/>
  <c r="C1617" i="1"/>
  <c r="H1617" i="1" s="1"/>
  <c r="G1616" i="1"/>
  <c r="C1616" i="1"/>
  <c r="H1616" i="1" s="1"/>
  <c r="H1615" i="1"/>
  <c r="C1615" i="1"/>
  <c r="G1615" i="1" s="1"/>
  <c r="H1614" i="1"/>
  <c r="G1614" i="1"/>
  <c r="C1614" i="1"/>
  <c r="H1613" i="1"/>
  <c r="G1613" i="1"/>
  <c r="C1613" i="1"/>
  <c r="C1612" i="1"/>
  <c r="H1612" i="1" s="1"/>
  <c r="C1611" i="1"/>
  <c r="G1611" i="1" s="1"/>
  <c r="H1610" i="1"/>
  <c r="G1610" i="1"/>
  <c r="C1610" i="1"/>
  <c r="C1609" i="1"/>
  <c r="H1609" i="1" s="1"/>
  <c r="G1608" i="1"/>
  <c r="C1608" i="1"/>
  <c r="H1608" i="1" s="1"/>
  <c r="C1607" i="1"/>
  <c r="G1607" i="1" s="1"/>
  <c r="H1606" i="1"/>
  <c r="C1606" i="1"/>
  <c r="G1606" i="1" s="1"/>
  <c r="C1605" i="1"/>
  <c r="H1605" i="1" s="1"/>
  <c r="C1604" i="1"/>
  <c r="H1604" i="1" s="1"/>
  <c r="C1603" i="1"/>
  <c r="G1603" i="1" s="1"/>
  <c r="H1602" i="1"/>
  <c r="G1602" i="1"/>
  <c r="C1602" i="1"/>
  <c r="C1601" i="1"/>
  <c r="H1601" i="1" s="1"/>
  <c r="C1600" i="1"/>
  <c r="H1600" i="1" s="1"/>
  <c r="H1599" i="1"/>
  <c r="C1599" i="1"/>
  <c r="G1599" i="1" s="1"/>
  <c r="H1598" i="1"/>
  <c r="G1598" i="1"/>
  <c r="C1598" i="1"/>
  <c r="H1597" i="1"/>
  <c r="G1597" i="1"/>
  <c r="C1597" i="1"/>
  <c r="C1596" i="1"/>
  <c r="H1596" i="1" s="1"/>
  <c r="H1595" i="1"/>
  <c r="C1595" i="1"/>
  <c r="G1595" i="1" s="1"/>
  <c r="H1594" i="1"/>
  <c r="G1594" i="1"/>
  <c r="C1594" i="1"/>
  <c r="C1593" i="1"/>
  <c r="G1593" i="1" s="1"/>
  <c r="G1592" i="1"/>
  <c r="C1592" i="1"/>
  <c r="H1592" i="1" s="1"/>
  <c r="C1591" i="1"/>
  <c r="G1591" i="1" s="1"/>
  <c r="C1590" i="1"/>
  <c r="H1590" i="1" s="1"/>
  <c r="H1589" i="1"/>
  <c r="G1589" i="1"/>
  <c r="C1589" i="1"/>
  <c r="C1588" i="1"/>
  <c r="H1588" i="1" s="1"/>
  <c r="C1587" i="1"/>
  <c r="G1587" i="1" s="1"/>
  <c r="G1586" i="1"/>
  <c r="C1586" i="1"/>
  <c r="H1586" i="1" s="1"/>
  <c r="C1585" i="1"/>
  <c r="H1585" i="1" s="1"/>
  <c r="H1583" i="1"/>
  <c r="C1583" i="1"/>
  <c r="G1583" i="1" s="1"/>
  <c r="C1581" i="1"/>
  <c r="H1581" i="1" s="1"/>
  <c r="H1580" i="1"/>
  <c r="G1580" i="1"/>
  <c r="I1580" i="1" s="1"/>
  <c r="D1580" i="1"/>
  <c r="C1580" i="1"/>
  <c r="J1580" i="1" s="1"/>
  <c r="D1579" i="1"/>
  <c r="C1579" i="1"/>
  <c r="G1579" i="1" s="1"/>
  <c r="H1578" i="1"/>
  <c r="G1578" i="1"/>
  <c r="I1578" i="1" s="1"/>
  <c r="D1578" i="1"/>
  <c r="C1578" i="1"/>
  <c r="J1578" i="1" s="1"/>
  <c r="D1577" i="1"/>
  <c r="C1577" i="1"/>
  <c r="G1577" i="1" s="1"/>
  <c r="D1576" i="1"/>
  <c r="C1576" i="1"/>
  <c r="G1576" i="1" s="1"/>
  <c r="H1575" i="1"/>
  <c r="G1575" i="1"/>
  <c r="I1575" i="1" s="1"/>
  <c r="D1575" i="1"/>
  <c r="C1575" i="1"/>
  <c r="J1575" i="1" s="1"/>
  <c r="D1574" i="1"/>
  <c r="C1574" i="1"/>
  <c r="G1574" i="1" s="1"/>
  <c r="H1573" i="1"/>
  <c r="G1573" i="1"/>
  <c r="I1573" i="1" s="1"/>
  <c r="D1573" i="1"/>
  <c r="C1573" i="1"/>
  <c r="J1573" i="1" s="1"/>
  <c r="D1572" i="1"/>
  <c r="C1572" i="1"/>
  <c r="G1572" i="1" s="1"/>
  <c r="D1571" i="1"/>
  <c r="C1571" i="1"/>
  <c r="G1571" i="1" s="1"/>
  <c r="D1570" i="1"/>
  <c r="C1570" i="1"/>
  <c r="G1570" i="1" s="1"/>
  <c r="H1569" i="1"/>
  <c r="G1569" i="1"/>
  <c r="I1569" i="1" s="1"/>
  <c r="D1569" i="1"/>
  <c r="C1569" i="1"/>
  <c r="J1569" i="1" s="1"/>
  <c r="D1568" i="1"/>
  <c r="C1568" i="1"/>
  <c r="G1568" i="1" s="1"/>
  <c r="H1567" i="1"/>
  <c r="G1567" i="1"/>
  <c r="I1567" i="1" s="1"/>
  <c r="D1567" i="1"/>
  <c r="C1567" i="1"/>
  <c r="J1567" i="1" s="1"/>
  <c r="D1566" i="1"/>
  <c r="C1566" i="1"/>
  <c r="G1566" i="1" s="1"/>
  <c r="H1565" i="1"/>
  <c r="G1565" i="1"/>
  <c r="I1565" i="1" s="1"/>
  <c r="D1565" i="1"/>
  <c r="C1565" i="1"/>
  <c r="J1565" i="1" s="1"/>
  <c r="D1564" i="1"/>
  <c r="C1564" i="1"/>
  <c r="G1564" i="1" s="1"/>
  <c r="H1563" i="1"/>
  <c r="G1563" i="1"/>
  <c r="I1563" i="1" s="1"/>
  <c r="D1563" i="1"/>
  <c r="C1563" i="1"/>
  <c r="J1563" i="1" s="1"/>
  <c r="H1562" i="1"/>
  <c r="G1562" i="1"/>
  <c r="D1562" i="1"/>
  <c r="C1562" i="1"/>
  <c r="D1561" i="1"/>
  <c r="J1561" i="1" s="1"/>
  <c r="C1561" i="1"/>
  <c r="G1561" i="1" s="1"/>
  <c r="H1560" i="1"/>
  <c r="G1560" i="1"/>
  <c r="I1560" i="1" s="1"/>
  <c r="D1560" i="1"/>
  <c r="C1560" i="1"/>
  <c r="J1560" i="1" s="1"/>
  <c r="D1559" i="1"/>
  <c r="J1559" i="1" s="1"/>
  <c r="C1559" i="1"/>
  <c r="G1559" i="1" s="1"/>
  <c r="H1558" i="1"/>
  <c r="G1558" i="1"/>
  <c r="I1558" i="1" s="1"/>
  <c r="D1558" i="1"/>
  <c r="C1558" i="1"/>
  <c r="J1558" i="1" s="1"/>
  <c r="D1557" i="1"/>
  <c r="J1557" i="1" s="1"/>
  <c r="C1557" i="1"/>
  <c r="G1557" i="1" s="1"/>
  <c r="H1556" i="1"/>
  <c r="G1556" i="1"/>
  <c r="I1556" i="1" s="1"/>
  <c r="D1556" i="1"/>
  <c r="C1556" i="1"/>
  <c r="J1556" i="1" s="1"/>
  <c r="H1555" i="1"/>
  <c r="G1555" i="1"/>
  <c r="D1555" i="1"/>
  <c r="C1555" i="1"/>
  <c r="H1554" i="1"/>
  <c r="G1554" i="1"/>
  <c r="D1554" i="1"/>
  <c r="C1554" i="1"/>
  <c r="D1553" i="1"/>
  <c r="J1553" i="1" s="1"/>
  <c r="C1553" i="1"/>
  <c r="G1553" i="1" s="1"/>
  <c r="H1552" i="1"/>
  <c r="G1552" i="1"/>
  <c r="I1552" i="1" s="1"/>
  <c r="D1552" i="1"/>
  <c r="C1552" i="1"/>
  <c r="J1552" i="1" s="1"/>
  <c r="D1551" i="1"/>
  <c r="J1551" i="1" s="1"/>
  <c r="C1551" i="1"/>
  <c r="G1551" i="1" s="1"/>
  <c r="H1550" i="1"/>
  <c r="G1550" i="1"/>
  <c r="I1550" i="1" s="1"/>
  <c r="D1550" i="1"/>
  <c r="C1550" i="1"/>
  <c r="J1550" i="1" s="1"/>
  <c r="D1549" i="1"/>
  <c r="J1549" i="1" s="1"/>
  <c r="C1549" i="1"/>
  <c r="G1549" i="1" s="1"/>
  <c r="H1548" i="1"/>
  <c r="G1548" i="1"/>
  <c r="I1548" i="1" s="1"/>
  <c r="D1548" i="1"/>
  <c r="C1548" i="1"/>
  <c r="J1548" i="1" s="1"/>
  <c r="D1547" i="1"/>
  <c r="J1547" i="1" s="1"/>
  <c r="C1547" i="1"/>
  <c r="G1547" i="1" s="1"/>
  <c r="G1546" i="1"/>
  <c r="D1546" i="1"/>
  <c r="H1546" i="1" s="1"/>
  <c r="C1546" i="1"/>
  <c r="J1546" i="1" s="1"/>
  <c r="D1545" i="1"/>
  <c r="C1545" i="1"/>
  <c r="J1545" i="1" s="1"/>
  <c r="G1544" i="1"/>
  <c r="I1544" i="1" s="1"/>
  <c r="D1544" i="1"/>
  <c r="H1544" i="1" s="1"/>
  <c r="C1544" i="1"/>
  <c r="D1543" i="1"/>
  <c r="C1543" i="1"/>
  <c r="J1543" i="1" s="1"/>
  <c r="G1542" i="1"/>
  <c r="D1542" i="1"/>
  <c r="H1542" i="1" s="1"/>
  <c r="C1542" i="1"/>
  <c r="D1541" i="1"/>
  <c r="C1541" i="1"/>
  <c r="J1541" i="1" s="1"/>
  <c r="G1540" i="1"/>
  <c r="I1540" i="1" s="1"/>
  <c r="D1540" i="1"/>
  <c r="H1540" i="1" s="1"/>
  <c r="C1540" i="1"/>
  <c r="G1539" i="1"/>
  <c r="D1539" i="1"/>
  <c r="H1539" i="1" s="1"/>
  <c r="C1539" i="1"/>
  <c r="G1538" i="1"/>
  <c r="D1538" i="1"/>
  <c r="H1538" i="1" s="1"/>
  <c r="C1538" i="1"/>
  <c r="G1537" i="1"/>
  <c r="D1537" i="1"/>
  <c r="H1537" i="1" s="1"/>
  <c r="C1537" i="1"/>
  <c r="D1536" i="1"/>
  <c r="G1535" i="1"/>
  <c r="D1535" i="1"/>
  <c r="H1535" i="1" s="1"/>
  <c r="C1535" i="1"/>
  <c r="G1534" i="1"/>
  <c r="D1534" i="1"/>
  <c r="H1534" i="1" s="1"/>
  <c r="C1534" i="1"/>
  <c r="G1533" i="1"/>
  <c r="D1533" i="1"/>
  <c r="H1533" i="1" s="1"/>
  <c r="C1533" i="1"/>
  <c r="G1532" i="1"/>
  <c r="D1532" i="1"/>
  <c r="H1532" i="1" s="1"/>
  <c r="C1532" i="1"/>
  <c r="G1531" i="1"/>
  <c r="D1531" i="1"/>
  <c r="H1531" i="1" s="1"/>
  <c r="C1531" i="1"/>
  <c r="G1530" i="1"/>
  <c r="D1530" i="1"/>
  <c r="H1530" i="1" s="1"/>
  <c r="C1530" i="1"/>
  <c r="G1529" i="1"/>
  <c r="D1529" i="1"/>
  <c r="H1529" i="1" s="1"/>
  <c r="C1529" i="1"/>
  <c r="G1528" i="1"/>
  <c r="D1528" i="1"/>
  <c r="H1528" i="1" s="1"/>
  <c r="C1528" i="1"/>
  <c r="G1527" i="1"/>
  <c r="D1527" i="1"/>
  <c r="H1527" i="1" s="1"/>
  <c r="C1527" i="1"/>
  <c r="G1526" i="1"/>
  <c r="D1526" i="1"/>
  <c r="H1526" i="1" s="1"/>
  <c r="C1526" i="1"/>
  <c r="G1525" i="1"/>
  <c r="D1525" i="1"/>
  <c r="H1525" i="1" s="1"/>
  <c r="C1525" i="1"/>
  <c r="D1524" i="1"/>
  <c r="G1523" i="1"/>
  <c r="D1523" i="1"/>
  <c r="H1523" i="1" s="1"/>
  <c r="C1523" i="1"/>
  <c r="G1522" i="1"/>
  <c r="D1522" i="1"/>
  <c r="H1522" i="1" s="1"/>
  <c r="C1522" i="1"/>
  <c r="G1521" i="1"/>
  <c r="D1521" i="1"/>
  <c r="H1521" i="1" s="1"/>
  <c r="C1521" i="1"/>
  <c r="G1520" i="1"/>
  <c r="D1520" i="1"/>
  <c r="H1520" i="1" s="1"/>
  <c r="C1520" i="1"/>
  <c r="G1519" i="1"/>
  <c r="D1519" i="1"/>
  <c r="H1519" i="1" s="1"/>
  <c r="C1519" i="1"/>
  <c r="G1518" i="1"/>
  <c r="D1518" i="1"/>
  <c r="H1518" i="1" s="1"/>
  <c r="C1518" i="1"/>
  <c r="G1517" i="1"/>
  <c r="D1517" i="1"/>
  <c r="H1517" i="1" s="1"/>
  <c r="C1517" i="1"/>
  <c r="G1516" i="1"/>
  <c r="D1516" i="1"/>
  <c r="H1516" i="1" s="1"/>
  <c r="C1516" i="1"/>
  <c r="G1515" i="1"/>
  <c r="D1515" i="1"/>
  <c r="H1515" i="1" s="1"/>
  <c r="C1515" i="1"/>
  <c r="G1514" i="1"/>
  <c r="D1514" i="1"/>
  <c r="H1514" i="1" s="1"/>
  <c r="C1514" i="1"/>
  <c r="G1513" i="1"/>
  <c r="D1513" i="1"/>
  <c r="H1513" i="1" s="1"/>
  <c r="C1513" i="1"/>
  <c r="G1512" i="1"/>
  <c r="D1512" i="1"/>
  <c r="H1512" i="1" s="1"/>
  <c r="C1512" i="1"/>
  <c r="G1511" i="1"/>
  <c r="D1511" i="1"/>
  <c r="H1511" i="1" s="1"/>
  <c r="C1511" i="1"/>
  <c r="G1510" i="1"/>
  <c r="D1510" i="1"/>
  <c r="H1510" i="1" s="1"/>
  <c r="C1510" i="1"/>
  <c r="G1509" i="1"/>
  <c r="D1509" i="1"/>
  <c r="H1509" i="1" s="1"/>
  <c r="C1509" i="1"/>
  <c r="G1508" i="1"/>
  <c r="D1508" i="1"/>
  <c r="H1508" i="1" s="1"/>
  <c r="C1508" i="1"/>
  <c r="G1507" i="1"/>
  <c r="D1507" i="1"/>
  <c r="H1507" i="1" s="1"/>
  <c r="C1507" i="1"/>
  <c r="G1506" i="1"/>
  <c r="D1506" i="1"/>
  <c r="H1506" i="1" s="1"/>
  <c r="C1506" i="1"/>
  <c r="G1505" i="1"/>
  <c r="D1505" i="1"/>
  <c r="H1505" i="1" s="1"/>
  <c r="C1505" i="1"/>
  <c r="G1504" i="1"/>
  <c r="D1504" i="1"/>
  <c r="H1504" i="1" s="1"/>
  <c r="C1504" i="1"/>
  <c r="G1503" i="1"/>
  <c r="D1503" i="1"/>
  <c r="H1503" i="1" s="1"/>
  <c r="C1503" i="1"/>
  <c r="G1502" i="1"/>
  <c r="D1502" i="1"/>
  <c r="H1502" i="1" s="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D848" i="1"/>
  <c r="G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D651" i="1"/>
  <c r="H651" i="1" s="1"/>
  <c r="C651" i="1"/>
  <c r="H650" i="1"/>
  <c r="G650" i="1"/>
  <c r="D650" i="1"/>
  <c r="C650" i="1"/>
  <c r="H649" i="1"/>
  <c r="D649" i="1"/>
  <c r="G649" i="1" s="1"/>
  <c r="C649" i="1"/>
  <c r="G648" i="1"/>
  <c r="D648" i="1"/>
  <c r="H648" i="1" s="1"/>
  <c r="C648" i="1"/>
  <c r="H647" i="1"/>
  <c r="D647" i="1"/>
  <c r="G647" i="1" s="1"/>
  <c r="C647" i="1"/>
  <c r="H646" i="1"/>
  <c r="G646" i="1"/>
  <c r="D646" i="1"/>
  <c r="C646" i="1"/>
  <c r="G645" i="1"/>
  <c r="D645" i="1"/>
  <c r="H645" i="1" s="1"/>
  <c r="C645" i="1"/>
  <c r="C642" i="1"/>
  <c r="G636"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C423" i="1"/>
  <c r="D422" i="1"/>
  <c r="G422" i="1" s="1"/>
  <c r="C422" i="1"/>
  <c r="D421" i="1"/>
  <c r="H421" i="1" s="1"/>
  <c r="C421" i="1"/>
  <c r="H416" i="1"/>
  <c r="D416" i="1"/>
  <c r="G416" i="1" s="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D302" i="1"/>
  <c r="G302" i="1" s="1"/>
  <c r="C302" i="1"/>
  <c r="H301" i="1"/>
  <c r="D301" i="1"/>
  <c r="G301" i="1" s="1"/>
  <c r="C301" i="1"/>
  <c r="D300" i="1"/>
  <c r="H300" i="1" s="1"/>
  <c r="C300" i="1"/>
  <c r="D299" i="1"/>
  <c r="H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D267" i="1"/>
  <c r="G267" i="1" s="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G180" i="1"/>
  <c r="D180" i="1"/>
  <c r="C180" i="1"/>
  <c r="H179" i="1"/>
  <c r="G179" i="1"/>
  <c r="D179" i="1"/>
  <c r="C179" i="1"/>
  <c r="H178" i="1"/>
  <c r="D178" i="1"/>
  <c r="G178" i="1" s="1"/>
  <c r="C178" i="1"/>
  <c r="H177" i="1"/>
  <c r="G177" i="1"/>
  <c r="D177" i="1"/>
  <c r="C177" i="1"/>
  <c r="H176" i="1"/>
  <c r="D176" i="1"/>
  <c r="G176" i="1" s="1"/>
  <c r="C176" i="1"/>
  <c r="H175" i="1"/>
  <c r="D175" i="1"/>
  <c r="G175" i="1" s="1"/>
  <c r="C175" i="1"/>
  <c r="D174" i="1"/>
  <c r="G174" i="1" s="1"/>
  <c r="C174" i="1"/>
  <c r="H173" i="1"/>
  <c r="G173" i="1"/>
  <c r="D173" i="1"/>
  <c r="C173" i="1"/>
  <c r="H172" i="1"/>
  <c r="G172" i="1"/>
  <c r="D172" i="1"/>
  <c r="C172" i="1"/>
  <c r="H171" i="1"/>
  <c r="G171" i="1"/>
  <c r="D171" i="1"/>
  <c r="C171" i="1"/>
  <c r="H170" i="1"/>
  <c r="G170" i="1"/>
  <c r="D170" i="1"/>
  <c r="C170" i="1"/>
  <c r="H169" i="1"/>
  <c r="D169" i="1"/>
  <c r="G169" i="1" s="1"/>
  <c r="C169" i="1"/>
  <c r="H168" i="1"/>
  <c r="D168" i="1"/>
  <c r="G168" i="1" s="1"/>
  <c r="C168" i="1"/>
  <c r="H167" i="1"/>
  <c r="D167" i="1"/>
  <c r="G167" i="1" s="1"/>
  <c r="C167" i="1"/>
  <c r="D166" i="1"/>
  <c r="G166" i="1" s="1"/>
  <c r="C166" i="1"/>
  <c r="H165" i="1"/>
  <c r="G165" i="1"/>
  <c r="D165" i="1"/>
  <c r="C165" i="1"/>
  <c r="H164" i="1"/>
  <c r="D164" i="1"/>
  <c r="G164" i="1" s="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D132" i="1"/>
  <c r="H132" i="1" s="1"/>
  <c r="C132" i="1"/>
  <c r="D131" i="1"/>
  <c r="H131" i="1" s="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E311" i="9" l="1"/>
  <c r="B311" i="9" s="1"/>
  <c r="E323" i="9"/>
  <c r="B323" i="9" s="1"/>
  <c r="G1685" i="1"/>
  <c r="H1683" i="1"/>
  <c r="H1682" i="1"/>
  <c r="G1680" i="1"/>
  <c r="H1619" i="1"/>
  <c r="G1612" i="1"/>
  <c r="H1611" i="1"/>
  <c r="G1609" i="1"/>
  <c r="H1607" i="1"/>
  <c r="G1605" i="1"/>
  <c r="H1603" i="1"/>
  <c r="G1601" i="1"/>
  <c r="G1604" i="1"/>
  <c r="G1600" i="1"/>
  <c r="G1590" i="1"/>
  <c r="H1587" i="1"/>
  <c r="C1584" i="1"/>
  <c r="G1584" i="1" s="1"/>
  <c r="H1582" i="1"/>
  <c r="G1582" i="1"/>
  <c r="F656" i="4"/>
  <c r="G421" i="1"/>
  <c r="H422" i="1"/>
  <c r="D423" i="1"/>
  <c r="G635" i="1"/>
  <c r="G651" i="1"/>
  <c r="E31" i="9"/>
  <c r="B31" i="9" s="1"/>
  <c r="E37" i="9"/>
  <c r="B37" i="9" s="1"/>
  <c r="E307" i="9"/>
  <c r="B307" i="9" s="1"/>
  <c r="E319" i="9"/>
  <c r="B319" i="9" s="1"/>
  <c r="E328" i="9"/>
  <c r="B328" i="9" s="1"/>
  <c r="E373" i="4"/>
  <c r="D368" i="1" s="1"/>
  <c r="F393" i="4"/>
  <c r="G300" i="1"/>
  <c r="E647" i="4"/>
  <c r="D641" i="1" s="1"/>
  <c r="E294" i="9"/>
  <c r="B294" i="9" s="1"/>
  <c r="G299" i="1"/>
  <c r="F269" i="4"/>
  <c r="E56" i="9"/>
  <c r="B56" i="9" s="1"/>
  <c r="E53" i="9"/>
  <c r="B53" i="9" s="1"/>
  <c r="F240" i="9"/>
  <c r="B240" i="9" s="1"/>
  <c r="E52" i="9"/>
  <c r="B52" i="9" s="1"/>
  <c r="B238" i="9"/>
  <c r="H174" i="1"/>
  <c r="H166" i="1"/>
  <c r="E164" i="4"/>
  <c r="D160" i="1" s="1"/>
  <c r="G160" i="1" s="1"/>
  <c r="F170" i="4"/>
  <c r="E153" i="4"/>
  <c r="G24" i="9"/>
  <c r="E48" i="9"/>
  <c r="B48" i="9" s="1"/>
  <c r="F237" i="9"/>
  <c r="B237" i="9" s="1"/>
  <c r="E134" i="4"/>
  <c r="D130" i="1" s="1"/>
  <c r="H130" i="1" s="1"/>
  <c r="F134" i="4"/>
  <c r="G130" i="1"/>
  <c r="G131" i="1"/>
  <c r="G132" i="1"/>
  <c r="H64" i="1"/>
  <c r="I1551" i="1"/>
  <c r="I1572" i="1"/>
  <c r="I1542" i="1"/>
  <c r="I1559" i="1"/>
  <c r="I1574" i="1"/>
  <c r="G1541" i="1"/>
  <c r="G1543" i="1"/>
  <c r="G1545" i="1"/>
  <c r="I1545" i="1" s="1"/>
  <c r="H1547" i="1"/>
  <c r="I1547" i="1" s="1"/>
  <c r="H1549" i="1"/>
  <c r="I1549" i="1" s="1"/>
  <c r="H1551" i="1"/>
  <c r="H1553" i="1"/>
  <c r="I1553" i="1" s="1"/>
  <c r="H1557" i="1"/>
  <c r="I1557" i="1" s="1"/>
  <c r="H1559" i="1"/>
  <c r="H1561" i="1"/>
  <c r="I1561" i="1" s="1"/>
  <c r="H1564" i="1"/>
  <c r="I1564" i="1" s="1"/>
  <c r="H1566" i="1"/>
  <c r="I1566" i="1" s="1"/>
  <c r="H1568" i="1"/>
  <c r="I1568" i="1" s="1"/>
  <c r="H1570" i="1"/>
  <c r="H1571" i="1"/>
  <c r="H1572" i="1"/>
  <c r="H1574" i="1"/>
  <c r="H1576" i="1"/>
  <c r="H1577" i="1"/>
  <c r="I1577" i="1" s="1"/>
  <c r="H1579" i="1"/>
  <c r="I1579" i="1" s="1"/>
  <c r="H1584" i="1"/>
  <c r="H1593" i="1"/>
  <c r="E7" i="4"/>
  <c r="F107" i="4"/>
  <c r="E535" i="4"/>
  <c r="J1540" i="1"/>
  <c r="H1541" i="1"/>
  <c r="J1542" i="1"/>
  <c r="H1543" i="1"/>
  <c r="J1544" i="1"/>
  <c r="H1545" i="1"/>
  <c r="E308" i="4"/>
  <c r="E360" i="4"/>
  <c r="G338" i="9"/>
  <c r="E338" i="9" s="1"/>
  <c r="B338" i="9" s="1"/>
  <c r="F218" i="5"/>
  <c r="B345" i="9"/>
  <c r="E344" i="9"/>
  <c r="I10" i="3" s="1"/>
  <c r="J1564" i="1"/>
  <c r="J1566" i="1"/>
  <c r="J1568" i="1"/>
  <c r="J1572" i="1"/>
  <c r="J1574" i="1"/>
  <c r="J1577" i="1"/>
  <c r="J1579" i="1"/>
  <c r="G1581" i="1"/>
  <c r="G1585" i="1"/>
  <c r="F7" i="4"/>
  <c r="D49" i="4"/>
  <c r="F68" i="4"/>
  <c r="F106" i="4"/>
  <c r="F309" i="4"/>
  <c r="F361" i="4"/>
  <c r="E430" i="4"/>
  <c r="F7" i="5"/>
  <c r="G1588" i="1"/>
  <c r="H1591" i="1"/>
  <c r="G1596" i="1"/>
  <c r="F203" i="4"/>
  <c r="D202" i="4"/>
  <c r="F5" i="6"/>
  <c r="E88" i="5"/>
  <c r="D1093" i="1" s="1"/>
  <c r="F89" i="5"/>
  <c r="F196" i="5"/>
  <c r="F296" i="5"/>
  <c r="F115" i="6"/>
  <c r="D45" i="8"/>
  <c r="I10" i="9"/>
  <c r="B25" i="9"/>
  <c r="D647" i="4"/>
  <c r="E648" i="4"/>
  <c r="D642" i="1" s="1"/>
  <c r="G314" i="9"/>
  <c r="G315" i="9"/>
  <c r="H309" i="9"/>
  <c r="G309" i="9"/>
  <c r="H308"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80" i="9"/>
  <c r="H179" i="9"/>
  <c r="L228" i="9"/>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7" i="9"/>
  <c r="E177" i="9" s="1"/>
  <c r="B177" i="9" s="1"/>
  <c r="G175" i="9"/>
  <c r="E175" i="9" s="1"/>
  <c r="B175"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78" i="9"/>
  <c r="E178" i="9" s="1"/>
  <c r="B178" i="9" s="1"/>
  <c r="G176" i="9"/>
  <c r="E176" i="9" s="1"/>
  <c r="B176" i="9" s="1"/>
  <c r="G174" i="9"/>
  <c r="E174" i="9" s="1"/>
  <c r="B174" i="9" s="1"/>
  <c r="M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D262" i="4"/>
  <c r="D321" i="4"/>
  <c r="D373" i="4"/>
  <c r="D360" i="4" s="1"/>
  <c r="F379" i="4"/>
  <c r="D430" i="4"/>
  <c r="D466" i="4"/>
  <c r="D536" i="4"/>
  <c r="D584" i="4"/>
  <c r="D69" i="5"/>
  <c r="E313" i="9"/>
  <c r="B313" i="9" s="1"/>
  <c r="D135" i="5"/>
  <c r="H315" i="9"/>
  <c r="H314" i="9"/>
  <c r="E336" i="9"/>
  <c r="B336" i="9" s="1"/>
  <c r="D202" i="5"/>
  <c r="D176" i="5" s="1"/>
  <c r="D35" i="6"/>
  <c r="D141" i="6" s="1"/>
  <c r="D129" i="6"/>
  <c r="B29" i="9"/>
  <c r="H24" i="9"/>
  <c r="E24" i="9" s="1"/>
  <c r="D571" i="4"/>
  <c r="F607" i="4"/>
  <c r="F150" i="5"/>
  <c r="E176" i="5"/>
  <c r="F177" i="5"/>
  <c r="D44" i="8"/>
  <c r="E87" i="9"/>
  <c r="B87" i="9" s="1"/>
  <c r="E95" i="9"/>
  <c r="B95" i="9" s="1"/>
  <c r="B99" i="9"/>
  <c r="B103" i="9"/>
  <c r="B107" i="9"/>
  <c r="B111" i="9"/>
  <c r="B115" i="9"/>
  <c r="B119" i="9"/>
  <c r="B123" i="9"/>
  <c r="B127" i="9"/>
  <c r="B131" i="9"/>
  <c r="B135" i="9"/>
  <c r="B139" i="9"/>
  <c r="B143" i="9"/>
  <c r="B147" i="9"/>
  <c r="B151" i="9"/>
  <c r="B155" i="9"/>
  <c r="B160" i="9"/>
  <c r="B167" i="9"/>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B148" i="9"/>
  <c r="B152" i="9"/>
  <c r="B159" i="9"/>
  <c r="B163" i="9"/>
  <c r="B171" i="9"/>
  <c r="B230" i="9"/>
  <c r="B291" i="9"/>
  <c r="F236" i="9"/>
  <c r="B236" i="9" s="1"/>
  <c r="G423" i="1" l="1"/>
  <c r="H423" i="1"/>
  <c r="F648" i="4"/>
  <c r="H160" i="1"/>
  <c r="F164" i="4"/>
  <c r="E152" i="4"/>
  <c r="D148" i="1" s="1"/>
  <c r="F153" i="4"/>
  <c r="D149" i="1"/>
  <c r="F141" i="6"/>
  <c r="H31" i="3"/>
  <c r="C1536" i="1"/>
  <c r="D175" i="5"/>
  <c r="F176" i="5"/>
  <c r="H24" i="3"/>
  <c r="C1180" i="1"/>
  <c r="F360" i="4"/>
  <c r="C355" i="1"/>
  <c r="F584" i="4"/>
  <c r="C578" i="1"/>
  <c r="F129" i="6"/>
  <c r="C1524" i="1"/>
  <c r="F466" i="4"/>
  <c r="C460" i="1"/>
  <c r="F321" i="4"/>
  <c r="C316" i="1"/>
  <c r="E180" i="9"/>
  <c r="B180" i="9" s="1"/>
  <c r="E314" i="9"/>
  <c r="B314" i="9" s="1"/>
  <c r="I40" i="3"/>
  <c r="C1621" i="1"/>
  <c r="E69" i="5"/>
  <c r="E639" i="4"/>
  <c r="D633" i="1" s="1"/>
  <c r="D424" i="1"/>
  <c r="E418" i="4"/>
  <c r="D413" i="1" s="1"/>
  <c r="D355" i="1"/>
  <c r="I1541" i="1"/>
  <c r="K1480" i="9"/>
  <c r="G343" i="9"/>
  <c r="E343" i="9" s="1"/>
  <c r="B343" i="9" s="1"/>
  <c r="C1620" i="1"/>
  <c r="I39" i="3"/>
  <c r="F35" i="6"/>
  <c r="H28" i="3"/>
  <c r="C1430" i="1"/>
  <c r="F69" i="5"/>
  <c r="H23" i="3"/>
  <c r="C1074" i="1"/>
  <c r="F430" i="4"/>
  <c r="C424" i="1"/>
  <c r="F262" i="4"/>
  <c r="C258" i="1"/>
  <c r="E309" i="9"/>
  <c r="B309" i="9" s="1"/>
  <c r="H642" i="1"/>
  <c r="G642" i="1"/>
  <c r="G1093" i="1"/>
  <c r="H1093" i="1"/>
  <c r="G347" i="9"/>
  <c r="E347" i="9" s="1"/>
  <c r="E417" i="4"/>
  <c r="D412" i="1" s="1"/>
  <c r="D303" i="1"/>
  <c r="F571" i="4"/>
  <c r="C565" i="1"/>
  <c r="D152" i="4"/>
  <c r="D6" i="5"/>
  <c r="B24" i="9"/>
  <c r="E6" i="4"/>
  <c r="D3" i="1"/>
  <c r="G337" i="9"/>
  <c r="E337" i="9" s="1"/>
  <c r="B337" i="9" s="1"/>
  <c r="F202" i="5"/>
  <c r="C1206" i="1"/>
  <c r="F228" i="9"/>
  <c r="B228" i="9" s="1"/>
  <c r="F647" i="4"/>
  <c r="C641" i="1"/>
  <c r="H19" i="9"/>
  <c r="E19" i="9" s="1"/>
  <c r="B19" i="9" s="1"/>
  <c r="E175" i="5"/>
  <c r="D1179" i="1" s="1"/>
  <c r="I24" i="3"/>
  <c r="D1180" i="1"/>
  <c r="G342" i="9"/>
  <c r="E342" i="9" s="1"/>
  <c r="F135" i="5"/>
  <c r="C1140" i="1"/>
  <c r="D535" i="4"/>
  <c r="D639" i="4" s="1"/>
  <c r="F536" i="4"/>
  <c r="C530" i="1"/>
  <c r="F373" i="4"/>
  <c r="C368" i="1"/>
  <c r="B207" i="9"/>
  <c r="E308" i="9"/>
  <c r="B308" i="9" s="1"/>
  <c r="E315" i="9"/>
  <c r="B315" i="9" s="1"/>
  <c r="F202" i="4"/>
  <c r="C198" i="1"/>
  <c r="D308" i="4"/>
  <c r="F49" i="4"/>
  <c r="C45" i="1"/>
  <c r="D6" i="4"/>
  <c r="E640" i="4"/>
  <c r="D634" i="1" s="1"/>
  <c r="D529" i="1"/>
  <c r="I1543" i="1"/>
  <c r="I18" i="3" l="1"/>
  <c r="E299" i="4"/>
  <c r="G149" i="1"/>
  <c r="H149" i="1"/>
  <c r="F639" i="4"/>
  <c r="C633" i="1"/>
  <c r="H1206" i="1"/>
  <c r="G1206" i="1"/>
  <c r="D299" i="4"/>
  <c r="F152" i="4"/>
  <c r="H18" i="3"/>
  <c r="C148" i="1"/>
  <c r="H1524" i="1"/>
  <c r="G1524" i="1"/>
  <c r="G45" i="1"/>
  <c r="H45" i="1"/>
  <c r="H368" i="1"/>
  <c r="G368" i="1"/>
  <c r="G565" i="1"/>
  <c r="H565" i="1"/>
  <c r="H1140" i="1"/>
  <c r="G1140" i="1"/>
  <c r="F308" i="4"/>
  <c r="D417" i="4"/>
  <c r="C303" i="1"/>
  <c r="G530" i="1"/>
  <c r="H530" i="1"/>
  <c r="G3" i="1"/>
  <c r="H3" i="1"/>
  <c r="G299" i="9"/>
  <c r="F6" i="5"/>
  <c r="C1011" i="1"/>
  <c r="G258" i="1"/>
  <c r="H258" i="1"/>
  <c r="H1430" i="1"/>
  <c r="G1430" i="1"/>
  <c r="H9" i="3"/>
  <c r="H1620" i="1"/>
  <c r="G1620" i="1"/>
  <c r="H11" i="3"/>
  <c r="H1621" i="1"/>
  <c r="G1621" i="1"/>
  <c r="H1180" i="1"/>
  <c r="G1180" i="1"/>
  <c r="H1536" i="1"/>
  <c r="G1536" i="1"/>
  <c r="D300" i="4"/>
  <c r="D422" i="4"/>
  <c r="H17" i="3"/>
  <c r="F6" i="4"/>
  <c r="C2" i="1"/>
  <c r="G198" i="1"/>
  <c r="H198" i="1"/>
  <c r="E341" i="9"/>
  <c r="B342" i="9"/>
  <c r="E300" i="4"/>
  <c r="D296" i="1" s="1"/>
  <c r="E422" i="4"/>
  <c r="I17" i="3"/>
  <c r="D2" i="1"/>
  <c r="G316" i="1"/>
  <c r="H316" i="1"/>
  <c r="G355" i="1"/>
  <c r="H355" i="1"/>
  <c r="F535" i="4"/>
  <c r="D640" i="4"/>
  <c r="C529" i="1"/>
  <c r="G641" i="1"/>
  <c r="H641" i="1"/>
  <c r="E346" i="9"/>
  <c r="B347" i="9"/>
  <c r="G424" i="1"/>
  <c r="H424" i="1"/>
  <c r="I23" i="3"/>
  <c r="D1074" i="1"/>
  <c r="H1074" i="1" s="1"/>
  <c r="E6" i="5"/>
  <c r="G306" i="9" s="1"/>
  <c r="E306" i="9" s="1"/>
  <c r="B306" i="9" s="1"/>
  <c r="G460" i="1"/>
  <c r="H460" i="1"/>
  <c r="G578" i="1"/>
  <c r="H578" i="1"/>
  <c r="D418" i="4"/>
  <c r="F175" i="5"/>
  <c r="C1179" i="1"/>
  <c r="E423" i="4" l="1"/>
  <c r="D295" i="1"/>
  <c r="E425" i="4"/>
  <c r="D420" i="1" s="1"/>
  <c r="E301" i="4"/>
  <c r="D297" i="1" s="1"/>
  <c r="N3" i="9"/>
  <c r="I11" i="3"/>
  <c r="F418" i="4"/>
  <c r="C413" i="1"/>
  <c r="D424" i="4"/>
  <c r="F422" i="4"/>
  <c r="D643" i="4"/>
  <c r="C417" i="1"/>
  <c r="K3" i="9"/>
  <c r="I9" i="3"/>
  <c r="G148" i="1"/>
  <c r="H148" i="1"/>
  <c r="H299" i="9"/>
  <c r="D1011" i="1"/>
  <c r="G1011" i="1" s="1"/>
  <c r="G2" i="1"/>
  <c r="H2" i="1"/>
  <c r="H1011" i="1"/>
  <c r="H8" i="3"/>
  <c r="F417" i="4"/>
  <c r="C412" i="1"/>
  <c r="G1074" i="1"/>
  <c r="G633" i="1"/>
  <c r="H633" i="1"/>
  <c r="F300" i="4"/>
  <c r="C296" i="1"/>
  <c r="G303" i="1"/>
  <c r="H303" i="1"/>
  <c r="H1179" i="1"/>
  <c r="G1179" i="1"/>
  <c r="G529" i="1"/>
  <c r="H529" i="1"/>
  <c r="F640" i="4"/>
  <c r="C634" i="1"/>
  <c r="E643" i="4"/>
  <c r="E424" i="4"/>
  <c r="D419" i="1" s="1"/>
  <c r="D417" i="1"/>
  <c r="E299" i="9"/>
  <c r="D301" i="4"/>
  <c r="F299" i="4"/>
  <c r="D423" i="4"/>
  <c r="C295" i="1"/>
  <c r="E644" i="4" l="1"/>
  <c r="D638" i="1" s="1"/>
  <c r="D418" i="1"/>
  <c r="H20" i="9"/>
  <c r="M3" i="9"/>
  <c r="G634" i="1"/>
  <c r="H634" i="1"/>
  <c r="G296" i="1"/>
  <c r="H296" i="1"/>
  <c r="F643" i="4"/>
  <c r="C637" i="1"/>
  <c r="G295" i="1"/>
  <c r="H295" i="1"/>
  <c r="B299" i="9"/>
  <c r="F424" i="4"/>
  <c r="C419" i="1"/>
  <c r="D425" i="4"/>
  <c r="F423" i="4"/>
  <c r="D644" i="4"/>
  <c r="C418" i="1"/>
  <c r="G20" i="9"/>
  <c r="E645" i="4"/>
  <c r="D637" i="1"/>
  <c r="G417" i="1"/>
  <c r="H417" i="1"/>
  <c r="G413" i="1"/>
  <c r="H413" i="1"/>
  <c r="F301" i="4"/>
  <c r="C297" i="1"/>
  <c r="H412" i="1"/>
  <c r="G412" i="1"/>
  <c r="E20" i="9" l="1"/>
  <c r="B20" i="9" s="1"/>
  <c r="E646" i="4"/>
  <c r="D640" i="1" s="1"/>
  <c r="G637" i="1"/>
  <c r="H637" i="1"/>
  <c r="H333" i="9"/>
  <c r="G333" i="9"/>
  <c r="G297" i="1"/>
  <c r="H297" i="1"/>
  <c r="F425" i="4"/>
  <c r="C420" i="1"/>
  <c r="D646" i="4"/>
  <c r="F644" i="4"/>
  <c r="C638" i="1"/>
  <c r="D639" i="1"/>
  <c r="G418" i="1"/>
  <c r="H418" i="1"/>
  <c r="G419" i="1"/>
  <c r="H419" i="1"/>
  <c r="D645" i="4"/>
  <c r="E649" i="4" l="1"/>
  <c r="I19" i="3" s="1"/>
  <c r="E650" i="4"/>
  <c r="I20" i="3" s="1"/>
  <c r="D649" i="4"/>
  <c r="F645" i="4"/>
  <c r="C639" i="1"/>
  <c r="D650" i="4"/>
  <c r="F646" i="4"/>
  <c r="C640" i="1"/>
  <c r="D643" i="1"/>
  <c r="G420" i="1"/>
  <c r="H420" i="1"/>
  <c r="E333" i="9"/>
  <c r="G638" i="1"/>
  <c r="H638" i="1"/>
  <c r="D644" i="1" l="1"/>
  <c r="H639" i="1"/>
  <c r="G639" i="1"/>
  <c r="G640" i="1"/>
  <c r="H640" i="1"/>
  <c r="F649" i="4"/>
  <c r="H19" i="3"/>
  <c r="C643" i="1"/>
  <c r="B333" i="9"/>
  <c r="E298" i="9"/>
  <c r="I8" i="3" s="1"/>
  <c r="F650" i="4"/>
  <c r="H20" i="3"/>
  <c r="C644" i="1"/>
  <c r="G297" i="9"/>
  <c r="E297" i="9" s="1"/>
  <c r="B297" i="9" s="1"/>
  <c r="H644" i="1" l="1"/>
  <c r="G644" i="1"/>
  <c r="G643" i="1"/>
  <c r="H643" i="1"/>
  <c r="H7" i="3"/>
  <c r="J3" i="9" l="1"/>
  <c r="G295" i="9" l="1"/>
  <c r="L293" i="9"/>
  <c r="F293" i="9" s="1"/>
  <c r="H295" i="9"/>
  <c r="H18" i="9"/>
  <c r="G18" i="9"/>
  <c r="H15" i="9"/>
  <c r="G17" i="9"/>
  <c r="L16" i="9"/>
  <c r="K12" i="9"/>
  <c r="G22" i="9"/>
  <c r="K11" i="9"/>
  <c r="I5" i="9"/>
  <c r="I12" i="9"/>
  <c r="J7" i="9"/>
  <c r="J10" i="9"/>
  <c r="K9" i="9"/>
  <c r="H16" i="9"/>
  <c r="L15" i="9"/>
  <c r="G21" i="9"/>
  <c r="I6" i="9"/>
  <c r="G16" i="9"/>
  <c r="J5" i="9"/>
  <c r="M16" i="9"/>
  <c r="K8" i="9"/>
  <c r="K13" i="9"/>
  <c r="I13" i="9"/>
  <c r="J8" i="9"/>
  <c r="K10" i="9"/>
  <c r="K5" i="9"/>
  <c r="J9" i="9"/>
  <c r="I11" i="9"/>
  <c r="J12" i="9"/>
  <c r="K7" i="9"/>
  <c r="I8" i="9"/>
  <c r="I7" i="9"/>
  <c r="J6" i="9"/>
  <c r="I17" i="9"/>
  <c r="H22" i="9"/>
  <c r="G15" i="9"/>
  <c r="I9" i="9"/>
  <c r="J11" i="9"/>
  <c r="K6" i="9"/>
  <c r="J13" i="9"/>
  <c r="M15" i="9"/>
  <c r="J17" i="9"/>
  <c r="H21" i="9"/>
  <c r="H17" i="9"/>
  <c r="E15" i="9" l="1"/>
  <c r="E16" i="9"/>
  <c r="E9" i="9"/>
  <c r="B9" i="9" s="1"/>
  <c r="E8" i="9"/>
  <c r="B8" i="9" s="1"/>
  <c r="E18" i="9"/>
  <c r="B18" i="9" s="1"/>
  <c r="E6" i="9"/>
  <c r="B6" i="9" s="1"/>
  <c r="E5" i="9"/>
  <c r="F16" i="9"/>
  <c r="B16" i="9" s="1"/>
  <c r="E7" i="9"/>
  <c r="B7" i="9" s="1"/>
  <c r="E11" i="9"/>
  <c r="B11" i="9" s="1"/>
  <c r="E21" i="9"/>
  <c r="B21" i="9" s="1"/>
  <c r="E10" i="9"/>
  <c r="B10" i="9" s="1"/>
  <c r="E17" i="9"/>
  <c r="B17" i="9" s="1"/>
  <c r="E13" i="9"/>
  <c r="B13" i="9" s="1"/>
  <c r="F15" i="9"/>
  <c r="E22" i="9"/>
  <c r="B22" i="9" s="1"/>
  <c r="B293" i="9"/>
  <c r="F23" i="9"/>
  <c r="E12" i="9"/>
  <c r="B12" i="9" s="1"/>
  <c r="E295" i="9"/>
  <c r="F14" i="9" l="1"/>
  <c r="F3" i="9" s="1"/>
  <c r="E14" i="9"/>
  <c r="I13" i="3" s="1"/>
  <c r="E4" i="9"/>
  <c r="B5" i="9"/>
  <c r="B295" i="9"/>
  <c r="E23" i="9"/>
  <c r="I7" i="3" s="1"/>
  <c r="B15" i="9"/>
  <c r="E3" i="9" l="1"/>
</calcChain>
</file>

<file path=xl/sharedStrings.xml><?xml version="1.0" encoding="utf-8"?>
<sst xmlns="http://schemas.openxmlformats.org/spreadsheetml/2006/main" count="4724" uniqueCount="3656">
  <si>
    <t>Obveznik:</t>
  </si>
  <si>
    <t>13519 - OSNOVNA ŠKOLA SRINJINE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</si>
  <si>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</si>
  <si>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</si>
  <si>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</si>
  <si>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</si>
  <si>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</si>
  <si>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</si>
  <si>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</si>
  <si>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</si>
  <si>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</si>
  <si>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</si>
  <si>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</si>
  <si>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</si>
  <si>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</si>
  <si>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</si>
  <si>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</si>
  <si>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</si>
  <si>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</si>
  <si>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</si>
  <si>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</si>
  <si>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</si>
  <si>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</si>
  <si>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</si>
  <si>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</si>
  <si>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</si>
  <si>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</si>
  <si>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</si>
  <si>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</si>
  <si>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</si>
  <si>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</si>
  <si>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</si>
  <si>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</si>
  <si>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</si>
  <si>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</si>
  <si>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</si>
  <si>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</si>
  <si>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</si>
  <si>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</si>
  <si>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</si>
  <si>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</si>
  <si>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</si>
  <si>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</si>
  <si>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</si>
  <si>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</si>
  <si>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</si>
  <si>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</si>
  <si>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</si>
  <si>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</si>
  <si>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</si>
  <si>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</si>
  <si>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</si>
  <si>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</si>
  <si>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</si>
  <si>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</si>
  <si>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</si>
  <si>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</si>
  <si>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</si>
  <si>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</si>
  <si>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</si>
  <si>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</si>
  <si>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</si>
  <si>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</si>
  <si>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</si>
  <si>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</si>
  <si>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</si>
  <si>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</si>
  <si>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</si>
  <si>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</si>
  <si>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</si>
  <si>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</si>
  <si>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</si>
  <si>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</si>
  <si>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</si>
  <si>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</si>
  <si>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</si>
  <si>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</si>
  <si>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</si>
  <si>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</si>
  <si>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</si>
  <si>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</si>
  <si>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</si>
  <si>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</si>
  <si>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</si>
  <si>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</si>
  <si>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</si>
  <si>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</si>
  <si>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</si>
  <si>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</si>
  <si>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</si>
  <si>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</si>
  <si>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</si>
  <si>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</si>
  <si>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</si>
  <si>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</si>
  <si>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</si>
  <si>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</si>
  <si>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</si>
  <si>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</si>
  <si>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</si>
  <si>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</si>
  <si>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</si>
  <si>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</si>
  <si>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</si>
  <si>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</si>
  <si>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</si>
  <si>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</si>
  <si>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</si>
  <si>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</si>
  <si>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</si>
  <si>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</si>
  <si>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</si>
  <si>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</si>
  <si>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</si>
  <si>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</si>
  <si>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</si>
  <si>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</si>
  <si>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</si>
  <si>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</si>
  <si>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</si>
  <si>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</si>
  <si>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</si>
  <si>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</si>
  <si>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</si>
  <si>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</si>
  <si>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</si>
  <si>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</si>
  <si>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</si>
  <si>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</si>
  <si>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</si>
  <si>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</si>
  <si>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</si>
  <si>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</si>
  <si>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</si>
  <si>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</si>
  <si>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</si>
  <si>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</si>
  <si>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</si>
  <si>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</si>
  <si>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</si>
  <si>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</si>
  <si>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</si>
  <si>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</si>
  <si>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</si>
  <si>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</si>
  <si>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</si>
  <si>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</si>
  <si>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</si>
  <si>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</si>
  <si>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</si>
  <si>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</si>
  <si>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</si>
  <si>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</si>
  <si>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</si>
  <si>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</si>
  <si>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</si>
  <si>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</si>
  <si>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</si>
  <si>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</si>
  <si>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</si>
  <si>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</si>
  <si>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</si>
  <si>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</si>
  <si>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</si>
  <si>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</si>
  <si>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</si>
  <si>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</si>
  <si>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</si>
  <si>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</si>
  <si>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</si>
  <si>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</si>
  <si>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</si>
  <si>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</si>
  <si>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</si>
  <si>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</si>
  <si>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</si>
  <si>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</si>
  <si>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</si>
  <si>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</si>
  <si>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</si>
  <si>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</si>
  <si>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</si>
  <si>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</si>
  <si>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</si>
  <si>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</si>
  <si>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</si>
  <si>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</si>
  <si>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</si>
  <si>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</si>
  <si>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</si>
  <si>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</si>
  <si>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</si>
  <si>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</si>
  <si>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</si>
  <si>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</si>
  <si>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</si>
  <si>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</si>
  <si>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</si>
  <si>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</si>
  <si>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</si>
  <si>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</si>
  <si>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</si>
  <si>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</si>
  <si>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</si>
  <si>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</si>
  <si>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</si>
  <si>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</si>
  <si>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</si>
  <si>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</si>
  <si>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</si>
  <si>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</si>
  <si>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</si>
  <si>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</si>
  <si>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</si>
  <si>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</si>
  <si>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</si>
  <si>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</si>
  <si>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</si>
  <si>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</si>
  <si>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</si>
  <si>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</si>
  <si>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</si>
  <si>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</si>
  <si>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</si>
  <si>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</si>
  <si>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</si>
  <si>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</si>
  <si>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</si>
  <si>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</si>
  <si>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</si>
  <si>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</si>
  <si>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</si>
  <si>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</si>
  <si>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</si>
  <si>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</si>
  <si>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</si>
  <si>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</si>
  <si>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</si>
  <si>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</si>
  <si>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</si>
  <si>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</si>
  <si>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</si>
  <si>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</si>
  <si>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</si>
  <si>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</si>
  <si>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</si>
  <si>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</si>
  <si>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</si>
  <si>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</si>
  <si>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</si>
  <si>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</si>
  <si>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</si>
  <si>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</si>
  <si>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</si>
  <si>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</si>
  <si>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</si>
  <si>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</si>
  <si>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</si>
  <si>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</si>
  <si>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</si>
  <si>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</si>
  <si>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</si>
  <si>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</si>
  <si>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</si>
  <si>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</si>
  <si>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</si>
  <si>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</si>
  <si>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</si>
  <si>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</si>
  <si>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</si>
  <si>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</si>
  <si>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</si>
  <si>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</si>
  <si>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</si>
  <si>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</si>
  <si>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</si>
  <si>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</si>
  <si>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</si>
  <si>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</si>
  <si>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</si>
  <si>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</si>
  <si>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</si>
  <si>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</si>
  <si>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</si>
  <si>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</si>
  <si>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</si>
  <si>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</si>
  <si>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</si>
  <si>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</si>
  <si>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</si>
  <si>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</si>
  <si>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</si>
  <si>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</si>
  <si>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</si>
  <si>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</si>
  <si>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</si>
  <si>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</si>
  <si>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</si>
  <si>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</si>
  <si>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</si>
  <si>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</si>
  <si>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</si>
  <si>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</si>
  <si>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</si>
  <si>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</si>
  <si>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</si>
  <si>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</si>
  <si>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</si>
  <si>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</si>
  <si>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</si>
  <si>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</si>
  <si>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</si>
  <si>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</si>
  <si>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</si>
  <si>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</si>
  <si>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</si>
  <si>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</si>
  <si>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</si>
  <si>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</si>
  <si>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</si>
  <si>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</si>
  <si>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</si>
  <si>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</si>
  <si>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</si>
  <si>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</si>
  <si>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</si>
  <si>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</si>
  <si>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</si>
  <si>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</si>
  <si>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</si>
  <si>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</si>
  <si>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</si>
  <si>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</si>
  <si>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</si>
  <si>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</si>
  <si>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</si>
  <si>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</si>
  <si>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</si>
  <si>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</si>
  <si>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</si>
  <si>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</si>
  <si>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</si>
  <si>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</si>
  <si>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</si>
  <si>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</si>
  <si>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</si>
  <si>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</si>
  <si>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</si>
  <si>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</si>
  <si>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</si>
  <si>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</si>
  <si>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</si>
  <si>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</si>
  <si>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</si>
  <si>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</si>
  <si>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</si>
  <si>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</si>
  <si>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</si>
  <si>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</si>
  <si>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</si>
  <si>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</si>
  <si>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</si>
  <si>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</si>
  <si>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</si>
  <si>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</si>
  <si>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</si>
  <si>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</si>
  <si>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</si>
  <si>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</si>
  <si>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</si>
  <si>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</si>
  <si>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</si>
  <si>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</si>
  <si>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</si>
  <si>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</si>
  <si>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</si>
  <si>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</si>
  <si>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</si>
  <si>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</si>
  <si>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</si>
  <si>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</si>
  <si>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</si>
  <si>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</si>
  <si>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</si>
  <si>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</si>
  <si>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</si>
  <si>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</si>
  <si>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</si>
  <si>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</si>
  <si>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</si>
  <si>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</si>
  <si>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</si>
  <si>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</si>
  <si>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</si>
  <si>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</si>
  <si>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</si>
  <si>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</si>
  <si>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</si>
  <si>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</si>
  <si>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</si>
  <si>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</si>
  <si>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</si>
  <si>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</si>
  <si>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</si>
  <si>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</si>
  <si>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</si>
  <si>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</si>
  <si>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</si>
  <si>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</si>
  <si>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</si>
  <si>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</si>
  <si>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</si>
  <si>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</si>
  <si>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</si>
  <si>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</si>
  <si>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</si>
  <si>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</si>
  <si>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</si>
  <si>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</si>
  <si>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</si>
  <si>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</si>
  <si>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</si>
  <si>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</si>
  <si>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</si>
  <si>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</si>
  <si>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</si>
  <si>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</si>
  <si>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</si>
  <si>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</si>
  <si>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</si>
  <si>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</si>
  <si>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</si>
  <si>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</si>
  <si>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</si>
  <si>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</si>
  <si>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</si>
  <si>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</si>
  <si>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</si>
  <si>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</si>
  <si>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</si>
  <si>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</si>
  <si>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</si>
  <si>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</si>
  <si>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</si>
  <si>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</si>
  <si>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</si>
  <si>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</si>
  <si>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</si>
  <si>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</si>
  <si>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</si>
  <si>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</si>
  <si>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</si>
  <si>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</si>
  <si>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</si>
  <si>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</si>
  <si>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</si>
  <si>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</si>
  <si>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</si>
  <si>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</si>
  <si>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</si>
  <si>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</si>
  <si>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</si>
  <si>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</si>
  <si>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</si>
  <si>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</si>
  <si>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</si>
  <si>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</si>
  <si>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</si>
  <si>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</si>
  <si>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</si>
  <si>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</si>
  <si>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</si>
  <si>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</si>
  <si>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</si>
  <si>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</si>
  <si>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</si>
  <si>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</si>
  <si>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</si>
  <si>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</si>
  <si>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</si>
  <si>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</si>
  <si>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</si>
  <si>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</si>
  <si>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</si>
  <si>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</si>
  <si>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</si>
  <si>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</si>
  <si>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</si>
  <si>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</si>
  <si>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</si>
  <si>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</si>
  <si>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</si>
  <si>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</si>
  <si>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</si>
  <si>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</si>
  <si>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</si>
  <si>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</si>
  <si>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</si>
  <si>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</si>
  <si>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</si>
  <si>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</si>
  <si>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</si>
  <si>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</si>
  <si>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</si>
  <si>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</si>
  <si>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</si>
  <si>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</si>
  <si>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</si>
  <si>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</si>
  <si>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</si>
  <si>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</si>
  <si>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</si>
  <si>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</si>
  <si>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</si>
  <si>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</si>
  <si>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</si>
  <si>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</si>
  <si>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</si>
  <si>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</si>
  <si>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</si>
  <si>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</si>
  <si>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</si>
  <si>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</si>
  <si>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</si>
  <si>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</si>
  <si>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</si>
  <si>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</si>
  <si>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</si>
  <si>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</si>
  <si>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</si>
  <si>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</si>
  <si>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</si>
  <si>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</si>
  <si>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</si>
  <si>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</si>
  <si>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</si>
  <si>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</si>
  <si>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</si>
  <si>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</si>
  <si>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</si>
  <si>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</si>
  <si>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</si>
  <si>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</si>
  <si>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</si>
  <si>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</si>
  <si>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</si>
  <si>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</si>
  <si>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</si>
  <si>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</si>
  <si>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</si>
  <si>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</si>
  <si>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</si>
  <si>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</si>
  <si>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</si>
  <si>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</si>
  <si>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</si>
  <si>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</si>
  <si>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</si>
  <si>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</si>
  <si>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</si>
  <si>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</si>
  <si>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</si>
  <si>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</si>
  <si>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</si>
  <si>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</si>
  <si>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</si>
  <si>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</si>
  <si>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</si>
  <si>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</si>
  <si>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</si>
  <si>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</si>
  <si>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</si>
  <si>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</si>
  <si>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</si>
  <si>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</si>
  <si>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</si>
  <si>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</si>
  <si>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</si>
  <si>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</si>
  <si>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</si>
  <si>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</si>
  <si>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</si>
  <si>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</si>
  <si>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</si>
  <si>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</si>
  <si>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</si>
  <si>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</si>
  <si>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</si>
  <si>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</si>
  <si>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</si>
  <si>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</si>
  <si>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</si>
  <si>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</si>
  <si>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</si>
  <si>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</si>
  <si>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</si>
  <si>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</si>
  <si>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</si>
  <si>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</si>
  <si>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</si>
  <si>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</si>
  <si>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</si>
  <si>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</si>
  <si>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</si>
  <si>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</si>
  <si>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</si>
  <si>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</si>
  <si>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</si>
  <si>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</si>
  <si>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</si>
  <si>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</si>
  <si>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</si>
  <si>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</si>
  <si>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</si>
  <si>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</si>
  <si>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</si>
  <si>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</si>
  <si>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</si>
  <si>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</si>
  <si>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</si>
  <si>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</si>
  <si>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</si>
  <si>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</si>
  <si>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</si>
  <si>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</si>
  <si>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</si>
  <si>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</si>
  <si>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</si>
  <si>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</si>
  <si>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</si>
  <si>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</si>
  <si>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</si>
  <si>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</si>
  <si>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</si>
  <si>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</si>
  <si>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</si>
  <si>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</si>
  <si>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</si>
  <si>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</si>
  <si>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</si>
  <si>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</si>
  <si>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</si>
  <si>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</si>
  <si>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</si>
  <si>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</si>
  <si>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</si>
  <si>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</si>
  <si>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</si>
  <si>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</si>
  <si>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</si>
  <si>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</si>
  <si>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</si>
  <si>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</si>
  <si>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</si>
  <si>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</si>
  <si>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</si>
  <si>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</si>
  <si>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</si>
  <si>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</si>
  <si>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</si>
  <si>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</si>
  <si>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</si>
  <si>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</si>
  <si>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</si>
  <si>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</si>
  <si>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</si>
  <si>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</si>
  <si>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</si>
  <si>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</si>
  <si>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</si>
  <si>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</si>
  <si>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</si>
  <si>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</si>
  <si>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</si>
  <si>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</si>
  <si>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</si>
  <si>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</si>
  <si>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</si>
  <si>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</si>
  <si>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</si>
  <si>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</si>
  <si>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</si>
  <si>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</si>
  <si>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</si>
  <si>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</si>
  <si>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</si>
  <si>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</si>
  <si>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</si>
  <si>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</si>
  <si>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</si>
  <si>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</si>
  <si>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</si>
  <si>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</si>
  <si>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</si>
  <si>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</si>
  <si>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</si>
  <si>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</si>
  <si>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</si>
  <si>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</si>
  <si>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</si>
  <si>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</si>
  <si>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</si>
  <si>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</si>
  <si>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</si>
  <si>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</si>
  <si>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</si>
  <si>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</si>
  <si>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</si>
  <si>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</si>
  <si>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</si>
  <si>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</si>
  <si>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</si>
  <si>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</si>
  <si>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</si>
  <si>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</si>
  <si>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</si>
  <si>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</si>
  <si>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</si>
  <si>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</si>
  <si>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</si>
  <si>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</si>
  <si>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</si>
  <si>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</si>
  <si>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</si>
  <si>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</si>
  <si>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</si>
  <si>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</si>
  <si>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</si>
  <si>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</si>
  <si>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</si>
  <si>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</si>
  <si>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</si>
  <si>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</si>
  <si>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</si>
  <si>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</si>
  <si>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</si>
  <si>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</si>
  <si>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</si>
  <si>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</si>
  <si>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</si>
  <si>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</si>
  <si>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</si>
  <si>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</si>
  <si>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</si>
  <si>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</si>
  <si>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</si>
  <si>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</si>
  <si>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</si>
  <si>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</si>
  <si>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</si>
  <si>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</si>
  <si>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</si>
  <si>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</si>
  <si>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</si>
  <si>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</si>
  <si>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</si>
  <si>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</si>
  <si>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</si>
  <si>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</si>
  <si>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</si>
  <si>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</si>
  <si>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</si>
  <si>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</si>
  <si>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</si>
  <si>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</si>
  <si>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</si>
  <si>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</si>
  <si>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</si>
  <si>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</si>
  <si>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</si>
  <si>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</si>
  <si>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</si>
  <si>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</si>
  <si>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</si>
  <si>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</si>
  <si>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</si>
  <si>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</si>
  <si>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</si>
  <si>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</si>
  <si>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</si>
  <si>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</si>
  <si>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</si>
  <si>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</si>
  <si>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</si>
  <si>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</si>
  <si>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</si>
  <si>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</si>
  <si>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</si>
  <si>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</si>
  <si>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</si>
  <si>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</si>
  <si>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</si>
  <si>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</si>
  <si>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</si>
  <si>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</si>
  <si>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</si>
  <si>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</si>
  <si>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</si>
  <si>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</si>
  <si>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</si>
  <si>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</si>
  <si>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</si>
  <si>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</si>
  <si>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</si>
  <si>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</si>
  <si>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</si>
  <si>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</si>
  <si>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</si>
  <si>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</si>
  <si>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</si>
  <si>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</si>
  <si>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</si>
  <si>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</si>
  <si>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</si>
  <si>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</si>
  <si>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</si>
  <si>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</si>
  <si>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</si>
  <si>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</si>
  <si>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</si>
  <si>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</si>
  <si>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</si>
  <si>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</si>
  <si>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</si>
  <si>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</si>
  <si>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</si>
  <si>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</si>
  <si>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</si>
  <si>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</si>
  <si>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</si>
  <si>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</si>
  <si>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</si>
  <si>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</si>
  <si>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</si>
  <si>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</si>
  <si>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</si>
  <si>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</si>
  <si>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</si>
  <si>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</si>
  <si>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</si>
  <si>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</si>
  <si>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</si>
  <si>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</si>
  <si>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</si>
  <si>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</si>
  <si>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</si>
  <si>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</si>
  <si>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</si>
  <si>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</si>
  <si>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</si>
  <si>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</si>
  <si>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</si>
  <si>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</si>
  <si>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</si>
  <si>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</si>
  <si>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</si>
  <si>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</si>
  <si>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</si>
  <si>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</si>
  <si>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</si>
  <si>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</si>
  <si>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</si>
  <si>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</si>
  <si>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</si>
  <si>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</si>
  <si>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</si>
  <si>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</si>
  <si>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</si>
  <si>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</si>
  <si>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</si>
  <si>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</si>
  <si>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</si>
  <si>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</si>
  <si>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</si>
  <si>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</si>
  <si>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</si>
  <si>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</si>
  <si>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</si>
  <si>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</si>
  <si>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</si>
  <si>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</si>
  <si>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</si>
  <si>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</si>
  <si>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</si>
  <si>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</si>
  <si>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</si>
  <si>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</si>
  <si>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</si>
  <si>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</si>
  <si>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</si>
  <si>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</si>
  <si>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</si>
  <si>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</si>
  <si>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</si>
  <si>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</si>
  <si>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</si>
  <si>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</si>
  <si>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</si>
  <si>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</si>
  <si>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</si>
  <si>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</si>
  <si>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</si>
  <si>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</si>
  <si>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</si>
  <si>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</si>
  <si>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</si>
  <si>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</si>
  <si>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</si>
  <si>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</si>
  <si>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</si>
  <si>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</si>
  <si>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</si>
  <si>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</si>
  <si>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</si>
  <si>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</si>
  <si>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</si>
  <si>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</si>
  <si>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</si>
  <si>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</si>
  <si>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</si>
  <si>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</si>
  <si>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</si>
  <si>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</si>
  <si>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</si>
  <si>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</si>
  <si>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</si>
  <si>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</si>
  <si>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</si>
  <si>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</si>
  <si>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</si>
  <si>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</si>
  <si>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</si>
  <si>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</si>
  <si>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</si>
  <si>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</si>
  <si>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</si>
  <si>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</si>
  <si>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</si>
  <si>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</si>
  <si>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</si>
  <si>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</si>
  <si>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</si>
  <si>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</si>
  <si>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</si>
  <si>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</si>
  <si>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</si>
  <si>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</si>
  <si>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</si>
  <si>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</si>
  <si>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</si>
  <si>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</si>
  <si>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</si>
  <si>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</si>
  <si>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</si>
  <si>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</si>
  <si>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</si>
  <si>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</si>
  <si>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</si>
  <si>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</si>
  <si>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</si>
  <si>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</si>
  <si>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</si>
  <si>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</si>
  <si>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</si>
  <si>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</si>
  <si>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</si>
  <si>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</si>
  <si>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</si>
  <si>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</si>
  <si>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</si>
  <si>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</si>
  <si>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</si>
  <si>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</si>
  <si>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</si>
  <si>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</si>
  <si>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</si>
  <si>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</si>
  <si>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</si>
  <si>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</si>
  <si>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</si>
  <si>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</si>
  <si>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</si>
  <si>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</si>
  <si>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</si>
  <si>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</si>
  <si>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</si>
  <si>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</si>
  <si>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</si>
  <si>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</si>
  <si>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</si>
  <si>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</si>
  <si>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</si>
  <si>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</si>
  <si>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</si>
  <si>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</si>
  <si>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</si>
  <si>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</si>
  <si>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</si>
  <si>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</si>
  <si>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</si>
  <si>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</si>
  <si>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</si>
  <si>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</si>
  <si>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</si>
  <si>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</si>
  <si>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</si>
  <si>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</si>
  <si>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</si>
  <si>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</si>
  <si>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</si>
  <si>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</si>
  <si>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</si>
  <si>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</si>
  <si>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</si>
  <si>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</si>
  <si>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</si>
  <si>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</si>
  <si>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</si>
  <si>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</si>
  <si>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</si>
  <si>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</si>
  <si>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</si>
  <si>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</si>
  <si>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</si>
  <si>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</si>
  <si>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</si>
  <si>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</si>
  <si>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</si>
  <si>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</si>
  <si>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</si>
  <si>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</si>
  <si>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</si>
  <si>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</si>
  <si>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</si>
  <si>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</si>
  <si>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</si>
  <si>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</si>
  <si>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</si>
  <si>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</si>
  <si>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</si>
  <si>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</si>
  <si>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</si>
  <si>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</si>
  <si>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</si>
  <si>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</si>
  <si>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</si>
  <si>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</si>
  <si>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</si>
  <si>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</si>
  <si>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</si>
  <si>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</si>
  <si>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</si>
  <si>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</si>
  <si>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</si>
  <si>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</si>
  <si>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</si>
  <si>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</si>
  <si>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</si>
  <si>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</si>
  <si>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</si>
  <si>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</si>
  <si>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</si>
  <si>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</si>
  <si>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</si>
  <si>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</si>
  <si>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</si>
  <si>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</si>
  <si>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</si>
  <si>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</si>
  <si>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</si>
  <si>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</si>
  <si>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</si>
  <si>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</si>
  <si>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</si>
  <si>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</si>
  <si>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</si>
  <si>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</si>
  <si>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</si>
  <si>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</si>
  <si>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</si>
  <si>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</si>
  <si>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</si>
  <si>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</si>
  <si>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</si>
  <si>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</si>
  <si>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</si>
  <si>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</si>
  <si>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</si>
  <si>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</si>
  <si>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</si>
  <si>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</si>
  <si>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</si>
  <si>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</si>
  <si>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</si>
  <si>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</si>
  <si>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</si>
  <si>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</si>
  <si>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</si>
  <si>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</si>
  <si>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</si>
  <si>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</si>
  <si>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</si>
  <si>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</si>
  <si>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</si>
  <si>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</si>
  <si>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</si>
  <si>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</si>
  <si>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</si>
  <si>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</si>
  <si>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</si>
  <si>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</si>
  <si>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</si>
  <si>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</si>
  <si>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</si>
  <si>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</si>
  <si>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</si>
  <si>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</si>
  <si>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</si>
  <si>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</si>
  <si>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</si>
  <si>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</si>
  <si>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</si>
  <si>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</si>
  <si>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</si>
  <si>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</si>
  <si>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</si>
  <si>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</si>
  <si>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</si>
  <si>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</si>
  <si>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</si>
  <si>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</si>
  <si>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</si>
  <si>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</si>
  <si>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</si>
  <si>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</si>
  <si>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</si>
  <si>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</si>
  <si>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</si>
  <si>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</si>
  <si>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</si>
  <si>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</si>
  <si>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</si>
  <si>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</si>
  <si>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</si>
  <si>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</si>
  <si>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</si>
  <si>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</si>
  <si>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</si>
  <si>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</si>
  <si>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</si>
  <si>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</si>
  <si>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</si>
  <si>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</si>
  <si>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</si>
  <si>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</si>
  <si>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</si>
  <si>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</si>
  <si>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</si>
  <si>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</si>
  <si>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</si>
  <si>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</si>
  <si>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</si>
  <si>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</si>
  <si>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</si>
  <si>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</si>
  <si>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</si>
  <si>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</si>
  <si>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</si>
  <si>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</si>
  <si>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</si>
  <si>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</si>
  <si>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</si>
  <si>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</si>
  <si>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</si>
  <si>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</si>
  <si>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</si>
  <si>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</si>
  <si>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</si>
  <si>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</si>
  <si>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</si>
  <si>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</si>
  <si>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</si>
  <si>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</si>
  <si>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</si>
  <si>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</si>
  <si>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</si>
  <si>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</si>
  <si>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</si>
  <si>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</si>
  <si>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</si>
  <si>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</si>
  <si>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</si>
  <si>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</si>
  <si>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</si>
  <si>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</si>
  <si>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</si>
  <si>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</si>
  <si>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</si>
  <si>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</si>
  <si>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</si>
  <si>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</si>
  <si>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</si>
  <si>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</si>
  <si>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</si>
  <si>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</si>
  <si>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</si>
  <si>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</si>
  <si>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</si>
  <si>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</si>
  <si>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</si>
  <si>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</si>
  <si>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</si>
  <si>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</si>
  <si>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</si>
  <si>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</si>
  <si>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</si>
  <si>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</si>
  <si>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</si>
  <si>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</si>
  <si>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</si>
  <si>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</si>
  <si>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</si>
  <si>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</si>
  <si>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</si>
  <si>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</si>
  <si>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</si>
  <si>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</si>
  <si>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</si>
  <si>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</si>
  <si>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</si>
  <si>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</si>
  <si>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</si>
  <si>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</si>
  <si>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</si>
  <si>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</si>
  <si>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</si>
  <si>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</si>
  <si>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</si>
  <si>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</si>
  <si>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</si>
  <si>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</si>
  <si>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</si>
  <si>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</si>
  <si>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</si>
  <si>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</si>
  <si>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</si>
  <si>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</si>
  <si>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</si>
  <si>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</si>
  <si>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</si>
  <si>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</si>
  <si>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</si>
  <si>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</si>
  <si>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</si>
  <si>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</si>
  <si>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</si>
  <si>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</si>
  <si>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</si>
  <si>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</si>
  <si>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</si>
  <si>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</si>
  <si>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</si>
  <si>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</si>
  <si>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</si>
  <si>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</si>
  <si>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</si>
  <si>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</si>
  <si>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</si>
  <si>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</si>
  <si>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</si>
  <si>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</si>
  <si>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</si>
  <si>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</si>
  <si>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</si>
  <si>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</si>
  <si>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</si>
  <si>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</si>
  <si>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</si>
  <si>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</si>
  <si>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</si>
  <si>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</si>
  <si>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</si>
  <si>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</si>
  <si>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</si>
  <si>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</si>
  <si>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</si>
  <si>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</si>
  <si>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</si>
  <si>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</si>
  <si>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</si>
  <si>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</si>
  <si>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</si>
  <si>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</si>
  <si>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</si>
  <si>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</si>
  <si>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</si>
  <si>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</si>
  <si>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</si>
  <si>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</si>
  <si>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</si>
  <si>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</si>
  <si>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</si>
  <si>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</si>
  <si>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</si>
  <si>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</si>
  <si>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</si>
  <si>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</si>
  <si>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</si>
  <si>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</si>
  <si>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</si>
  <si>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</si>
  <si>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</si>
  <si>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</si>
  <si>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</si>
  <si>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</si>
  <si>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</si>
  <si>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</si>
  <si>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</si>
  <si>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</si>
  <si>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</si>
  <si>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</si>
  <si>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</si>
  <si>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</si>
  <si>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</si>
  <si>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</si>
  <si>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</si>
  <si>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</si>
  <si>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</si>
  <si>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</si>
  <si>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</si>
  <si>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</si>
  <si>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</si>
  <si>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</si>
  <si>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</si>
  <si>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</si>
  <si>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</si>
  <si>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</si>
  <si>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</si>
  <si>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</si>
  <si>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</si>
  <si>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</si>
  <si>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</si>
  <si>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</si>
  <si>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</si>
  <si>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</si>
  <si>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</si>
  <si>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</si>
  <si>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</si>
  <si>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</si>
  <si>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</si>
  <si>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</si>
  <si>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</si>
  <si>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</si>
  <si>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</si>
  <si>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</si>
  <si>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</si>
  <si>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</si>
  <si>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</si>
  <si>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</si>
  <si>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</si>
  <si>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</si>
  <si>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</si>
  <si>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</si>
  <si>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</si>
  <si>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</si>
  <si>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</si>
  <si>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</si>
  <si>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</si>
  <si>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</si>
  <si>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</si>
  <si>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</si>
  <si>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</si>
  <si>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</si>
  <si>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</si>
  <si>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</si>
  <si>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</si>
  <si>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</si>
  <si>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</si>
  <si>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</si>
  <si>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</si>
  <si>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</si>
  <si>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</si>
  <si>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</si>
  <si>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</si>
  <si>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</si>
  <si>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</si>
  <si>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</si>
  <si>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</si>
  <si>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</si>
  <si>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</si>
  <si>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</si>
  <si>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</si>
  <si>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</si>
  <si>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</si>
  <si>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</si>
  <si>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</si>
  <si>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</si>
  <si>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</si>
  <si>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</si>
  <si>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</si>
  <si>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</si>
  <si>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</si>
  <si>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</si>
  <si>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</si>
  <si>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</si>
  <si>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</si>
  <si>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</si>
  <si>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</si>
  <si>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</si>
  <si>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</si>
  <si>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</si>
  <si>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</si>
  <si>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</si>
  <si>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</si>
  <si>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</si>
  <si>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</si>
  <si>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</si>
  <si>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</si>
  <si>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</si>
  <si>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</si>
  <si>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</si>
  <si>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</si>
  <si>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</si>
  <si>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</si>
  <si>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</si>
  <si>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</si>
  <si>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</si>
  <si>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</si>
  <si>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</si>
  <si>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</si>
  <si>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</si>
  <si>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</si>
  <si>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</si>
  <si>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</si>
  <si>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</si>
  <si>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</si>
  <si>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</si>
  <si>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</si>
  <si>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</si>
  <si>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</si>
  <si>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</si>
  <si>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</si>
  <si>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</si>
  <si>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</si>
  <si>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</si>
  <si>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</si>
  <si>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</si>
  <si>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</si>
  <si>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</si>
  <si>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</si>
  <si>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</si>
  <si>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</si>
  <si>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</si>
  <si>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</si>
  <si>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</si>
  <si>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</si>
  <si>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</si>
  <si>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</si>
  <si>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</si>
  <si>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</si>
  <si>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</si>
  <si>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</si>
  <si>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</si>
  <si>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</si>
  <si>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</si>
  <si>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</si>
  <si>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</si>
  <si>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</si>
  <si>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</si>
  <si>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</si>
  <si>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</si>
  <si>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</si>
  <si>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</si>
  <si>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</si>
  <si>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</si>
  <si>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</si>
  <si>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</si>
  <si>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</si>
  <si>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</si>
  <si>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</si>
  <si>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</si>
  <si>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</si>
  <si>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</si>
  <si>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</si>
  <si>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</si>
  <si>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</si>
  <si>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</si>
  <si>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</si>
  <si>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</si>
  <si>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</si>
  <si>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</si>
  <si>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</si>
  <si>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</si>
  <si>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</si>
  <si>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</si>
  <si>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</si>
  <si>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</si>
  <si>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</si>
  <si>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</si>
  <si>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</si>
  <si>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</si>
  <si>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</si>
  <si>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</si>
  <si>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</si>
  <si>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</si>
  <si>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</si>
  <si>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</si>
  <si>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</si>
  <si>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</si>
  <si>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</si>
  <si>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</si>
  <si>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</si>
  <si>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</si>
  <si>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</si>
  <si>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</si>
  <si>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</si>
  <si>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</si>
  <si>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</si>
  <si>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</si>
  <si>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</si>
  <si>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</si>
  <si>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</si>
  <si>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</si>
  <si>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</si>
  <si>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</si>
  <si>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</si>
  <si>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</si>
  <si>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</si>
  <si>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</si>
  <si>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</si>
  <si>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</si>
  <si>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</si>
  <si>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</si>
  <si>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</si>
  <si>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</si>
  <si>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</si>
  <si>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</si>
  <si>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</si>
  <si>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</si>
  <si>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</si>
  <si>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</si>
  <si>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</si>
  <si>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</si>
  <si>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</si>
  <si>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</si>
  <si>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</si>
  <si>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</si>
  <si>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</si>
  <si>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</si>
  <si>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</si>
  <si>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</si>
  <si>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</si>
  <si>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</si>
  <si>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</si>
  <si>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</si>
  <si>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</si>
  <si>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</si>
  <si>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</si>
  <si>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</si>
  <si>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</si>
  <si>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</si>
  <si>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</si>
  <si>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</si>
  <si>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</si>
  <si>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</si>
  <si>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</si>
  <si>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</si>
  <si>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</si>
  <si>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</si>
  <si>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</si>
  <si>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</si>
  <si>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</si>
  <si>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</si>
  <si>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</si>
  <si>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</si>
  <si>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</si>
  <si>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</si>
  <si>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</si>
  <si>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</si>
  <si>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</si>
  <si>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</si>
  <si>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</si>
  <si>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</si>
  <si>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</si>
  <si>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</si>
  <si>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</si>
  <si>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</si>
  <si>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</si>
  <si>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</si>
  <si>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</si>
  <si>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</si>
  <si>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</si>
  <si>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</si>
  <si>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</si>
  <si>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</si>
  <si>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</si>
  <si>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</si>
  <si>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</si>
  <si>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</si>
  <si>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</si>
  <si>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</si>
  <si>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</si>
  <si>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</si>
  <si>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</si>
  <si>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</si>
  <si>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</si>
  <si>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</si>
  <si>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</si>
  <si>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</si>
  <si>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</si>
  <si>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</si>
  <si>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</si>
  <si>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</si>
  <si>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</si>
  <si>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</si>
  <si>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</si>
  <si>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</si>
  <si>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</si>
  <si>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</si>
  <si>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</si>
  <si>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</si>
  <si>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</si>
  <si>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</si>
  <si>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</si>
  <si>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</si>
  <si>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</si>
  <si>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</si>
  <si>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</si>
  <si>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</si>
  <si>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</si>
  <si>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</si>
  <si>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</si>
  <si>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</si>
  <si>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</si>
  <si>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</si>
  <si>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</si>
  <si>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</si>
  <si>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</si>
  <si>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</si>
  <si>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</si>
  <si>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</si>
  <si>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</si>
  <si>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</si>
  <si>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</si>
  <si>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</si>
  <si>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</si>
  <si>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</si>
  <si>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</si>
  <si>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</si>
  <si>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</si>
  <si>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</si>
  <si>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</si>
  <si>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</si>
  <si>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</si>
  <si>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</si>
  <si>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</si>
  <si>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</si>
  <si>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</si>
  <si>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</si>
  <si>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</si>
  <si>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</si>
  <si>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</si>
  <si>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</si>
  <si>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</si>
  <si>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</si>
  <si>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</si>
  <si>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</si>
  <si>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</si>
  <si>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</si>
  <si>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</si>
  <si>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</si>
  <si>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</si>
  <si>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</si>
  <si>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</si>
  <si>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</si>
  <si>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</si>
  <si>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</si>
  <si>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</si>
  <si>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</si>
  <si>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</si>
  <si>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</si>
  <si>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</si>
  <si>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</si>
  <si>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</si>
  <si>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</si>
  <si>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</si>
  <si>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</si>
  <si>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</si>
  <si>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</si>
  <si>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</si>
  <si>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</si>
  <si>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</si>
  <si>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</si>
  <si>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</si>
  <si>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</si>
  <si>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</si>
  <si>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</si>
  <si>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</si>
  <si>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</si>
  <si>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</si>
  <si>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</si>
  <si>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</si>
  <si>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</si>
  <si>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</si>
  <si>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</si>
  <si>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</si>
  <si>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</si>
  <si>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</si>
  <si>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</si>
  <si>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</si>
  <si>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</si>
  <si>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</si>
  <si>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</si>
  <si>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</si>
  <si>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</si>
  <si>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</si>
  <si>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</si>
  <si>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</si>
  <si>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</si>
  <si>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</si>
  <si>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</si>
  <si>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</si>
  <si>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</si>
  <si>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</si>
  <si>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</si>
  <si>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</si>
  <si>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</si>
  <si>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</si>
  <si>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</si>
  <si>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</si>
  <si>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</si>
  <si>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</si>
  <si>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</si>
  <si>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</si>
  <si>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</si>
  <si>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</si>
  <si>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</si>
  <si>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</si>
  <si>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</si>
  <si>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</si>
  <si>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</si>
  <si>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</si>
  <si>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</si>
  <si>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</si>
  <si>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</si>
  <si>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</si>
  <si>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</si>
  <si>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</si>
  <si>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</si>
  <si>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</si>
  <si>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</si>
  <si>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</si>
  <si>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</si>
  <si>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</si>
  <si>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</si>
  <si>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</si>
  <si>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</si>
  <si>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</si>
  <si>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</si>
  <si>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</si>
  <si>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</si>
  <si>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</si>
  <si>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</si>
  <si>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</si>
  <si>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</si>
  <si>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</si>
  <si>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</si>
  <si>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</si>
  <si>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</si>
  <si>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</si>
  <si>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</si>
  <si>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</si>
  <si>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</si>
  <si>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</si>
  <si>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</si>
  <si>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</si>
  <si>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</si>
  <si>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</si>
  <si>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</si>
  <si>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</si>
  <si>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</si>
  <si>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</si>
  <si>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</si>
  <si>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</si>
  <si>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</si>
  <si>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</si>
  <si>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</si>
  <si>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</si>
  <si>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</si>
  <si>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</si>
  <si>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</si>
  <si>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</si>
  <si>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</si>
  <si>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</si>
  <si>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</si>
  <si>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</si>
  <si>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</si>
  <si>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</si>
  <si>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</si>
  <si>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</si>
  <si>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</si>
  <si>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</si>
  <si>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</si>
  <si>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</si>
  <si>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</si>
  <si>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</si>
  <si>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</si>
  <si>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</si>
  <si>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</si>
  <si>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</si>
  <si>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</si>
  <si>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</si>
  <si>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</si>
  <si>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</si>
  <si>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</si>
  <si>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</si>
  <si>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</si>
  <si>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</si>
  <si>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</si>
  <si>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</si>
  <si>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</si>
  <si>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</si>
  <si>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</si>
  <si>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</si>
  <si>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</si>
  <si>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</si>
  <si>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</si>
  <si>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</si>
  <si>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</si>
  <si>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</si>
  <si>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</si>
  <si>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</si>
  <si>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</si>
  <si>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</si>
  <si>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</si>
  <si>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</si>
  <si>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</si>
  <si>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</si>
  <si>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</si>
  <si>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</si>
  <si>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</si>
  <si>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</si>
  <si>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</si>
  <si>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</si>
  <si>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</si>
  <si>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</si>
  <si>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</si>
  <si>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</si>
  <si>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</si>
  <si>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</si>
  <si>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</si>
  <si>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</si>
  <si>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</si>
  <si>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</si>
  <si>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</si>
  <si>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</si>
  <si>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</si>
  <si>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</si>
  <si>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</si>
  <si>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</si>
  <si>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</si>
  <si>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</si>
  <si>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</si>
  <si>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</si>
  <si>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</si>
  <si>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</si>
  <si>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</si>
  <si>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</si>
  <si>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</si>
  <si>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</si>
  <si>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</si>
  <si>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</si>
  <si>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</si>
  <si>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</si>
  <si>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</si>
  <si>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</si>
  <si>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</si>
  <si>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</si>
  <si>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</si>
  <si>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</si>
  <si>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</si>
  <si>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</si>
  <si>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</si>
  <si>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</si>
  <si>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</si>
  <si>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</si>
  <si>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</si>
  <si>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</si>
  <si>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</si>
  <si>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</si>
  <si>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</si>
  <si>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</si>
  <si>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</si>
  <si>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</si>
  <si>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</si>
  <si>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</si>
  <si>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</si>
  <si>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</si>
  <si>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</si>
  <si>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</si>
  <si>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</si>
  <si>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</si>
  <si>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</si>
  <si>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</si>
  <si>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</si>
  <si>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</si>
  <si>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</si>
  <si>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</si>
  <si>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</si>
  <si>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</si>
  <si>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</si>
  <si>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</si>
  <si>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</si>
  <si>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</si>
  <si>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</si>
  <si>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</si>
  <si>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</si>
  <si>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</si>
  <si>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</si>
  <si>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</si>
  <si>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</si>
  <si>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</si>
  <si>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</si>
  <si>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</si>
  <si>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</si>
  <si>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</si>
  <si>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</si>
  <si>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</si>
  <si>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</si>
  <si>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</si>
  <si>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</si>
  <si>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</si>
  <si>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</si>
  <si>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</si>
  <si>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</si>
  <si>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</si>
  <si>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</si>
  <si>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</si>
  <si>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</si>
  <si>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</si>
  <si>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</si>
  <si>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</si>
  <si>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</si>
  <si>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</si>
  <si>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</si>
  <si>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</si>
  <si>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</si>
  <si>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</si>
  <si>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</si>
  <si>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</si>
  <si>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</si>
  <si>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</si>
  <si>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</si>
  <si>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</si>
  <si>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</si>
  <si>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</si>
  <si>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</si>
  <si>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</si>
  <si>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</si>
  <si>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</si>
  <si>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</si>
  <si>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</si>
  <si>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</si>
  <si>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</si>
  <si>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</si>
  <si>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</si>
  <si>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</si>
  <si>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</si>
  <si>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</si>
  <si>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</si>
  <si>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</si>
  <si>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</si>
  <si>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</si>
  <si>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</si>
  <si>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</si>
  <si>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</si>
  <si>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</si>
  <si>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</si>
  <si>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SRINJINE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</si>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</sst>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511414.13000000006</v>
      </c>
      <c r="D2" s="7">
        <f>'PR-RAS'!E6</f>
        <v>536583.24</v>
      </c>
      <c r="E2" s="7">
        <v>0</v>
      </c>
      <c r="F2" s="7">
        <v>0</v>
      </c>
      <c r="G2" s="8">
        <f t="shared" ref="G2:G274" si="0">(B2/1000)*(C2*1+D2*2)</f>
        <v>1584.5806100000002</v>
      </c>
      <c r="H2" s="8">
        <f t="shared" ref="H2:H274" si="1">ABS(C2-ROUND(C2,0))+ABS(D2-ROUND(D2,0))</f>
        <v>0.37000000005355105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446210.36000000004</v>
      </c>
      <c r="D45" s="2">
        <f>'PR-RAS'!E49</f>
        <v>461759.89</v>
      </c>
      <c r="E45" s="2">
        <v>0</v>
      </c>
      <c r="F45" s="2">
        <v>0</v>
      </c>
      <c r="G45" s="3">
        <f t="shared" si="0"/>
        <v>60268.12616</v>
      </c>
      <c r="H45" s="3">
        <f t="shared" si="1"/>
        <v>0.47000000003026798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446210.36000000004</v>
      </c>
      <c r="D64" s="2">
        <f>'PR-RAS'!E68</f>
        <v>461759.89</v>
      </c>
      <c r="E64" s="2">
        <v>0</v>
      </c>
      <c r="F64" s="2">
        <v>0</v>
      </c>
      <c r="G64" s="3">
        <f t="shared" si="0"/>
        <v>86292.998820000008</v>
      </c>
      <c r="H64" s="3">
        <f t="shared" si="1"/>
        <v>0.47000000003026798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446162.71</v>
      </c>
      <c r="D65" s="2">
        <f>'PR-RAS'!E69</f>
        <v>461615.03</v>
      </c>
      <c r="E65" s="2">
        <v>0</v>
      </c>
      <c r="F65" s="2">
        <v>0</v>
      </c>
      <c r="G65" s="3">
        <f t="shared" si="0"/>
        <v>87641.13728000001</v>
      </c>
      <c r="H65" s="3">
        <f t="shared" si="1"/>
        <v>0.32000000000698492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47.65</v>
      </c>
      <c r="D66" s="2">
        <f>'PR-RAS'!E70</f>
        <v>144.86000000000001</v>
      </c>
      <c r="E66" s="2">
        <v>0</v>
      </c>
      <c r="F66" s="2">
        <v>0</v>
      </c>
      <c r="G66" s="3">
        <f t="shared" si="0"/>
        <v>21.92905</v>
      </c>
      <c r="H66" s="3">
        <f t="shared" si="1"/>
        <v>0.48999999999998778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0.04</v>
      </c>
      <c r="D78" s="2">
        <f>'PR-RAS'!E82</f>
        <v>0</v>
      </c>
      <c r="E78" s="2">
        <v>0</v>
      </c>
      <c r="F78" s="2">
        <v>0</v>
      </c>
      <c r="G78" s="3">
        <f t="shared" si="0"/>
        <v>3.0799999999999998E-3</v>
      </c>
      <c r="H78" s="3">
        <f t="shared" si="1"/>
        <v>0.04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0.04</v>
      </c>
      <c r="D79" s="2">
        <f>'PR-RAS'!E83</f>
        <v>0</v>
      </c>
      <c r="E79" s="2">
        <v>0</v>
      </c>
      <c r="F79" s="2">
        <v>0</v>
      </c>
      <c r="G79" s="3">
        <f t="shared" si="0"/>
        <v>3.1199999999999999E-3</v>
      </c>
      <c r="H79" s="3">
        <f t="shared" si="1"/>
        <v>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0.04</v>
      </c>
      <c r="D81" s="2">
        <f>'PR-RAS'!E85</f>
        <v>0</v>
      </c>
      <c r="E81" s="2">
        <v>0</v>
      </c>
      <c r="F81" s="2">
        <v>0</v>
      </c>
      <c r="G81" s="3">
        <f t="shared" si="0"/>
        <v>3.2000000000000002E-3</v>
      </c>
      <c r="H81" s="3">
        <f t="shared" si="1"/>
        <v>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0.02</v>
      </c>
      <c r="D102" s="2">
        <f>'PR-RAS'!E106</f>
        <v>0</v>
      </c>
      <c r="E102" s="2">
        <v>0</v>
      </c>
      <c r="F102" s="2">
        <v>0</v>
      </c>
      <c r="G102" s="3">
        <f t="shared" si="0"/>
        <v>2.0200000000000001E-3</v>
      </c>
      <c r="H102" s="3">
        <f t="shared" si="1"/>
        <v>0.02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0.02</v>
      </c>
      <c r="D108" s="2">
        <f>'PR-RAS'!E112</f>
        <v>0</v>
      </c>
      <c r="E108" s="2">
        <v>0</v>
      </c>
      <c r="F108" s="2">
        <v>0</v>
      </c>
      <c r="G108" s="3">
        <f t="shared" si="0"/>
        <v>2.14E-3</v>
      </c>
      <c r="H108" s="3">
        <f t="shared" si="1"/>
        <v>0.02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0.02</v>
      </c>
      <c r="D113" s="2">
        <f>'PR-RAS'!E117</f>
        <v>0</v>
      </c>
      <c r="E113" s="2">
        <v>0</v>
      </c>
      <c r="F113" s="2">
        <v>0</v>
      </c>
      <c r="G113" s="3">
        <f t="shared" si="0"/>
        <v>2.2400000000000002E-3</v>
      </c>
      <c r="H113" s="3">
        <f t="shared" si="1"/>
        <v>0.02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65203.71</v>
      </c>
      <c r="D130" s="2">
        <f>'PR-RAS'!E134</f>
        <v>74823.350000000006</v>
      </c>
      <c r="E130" s="2">
        <v>0</v>
      </c>
      <c r="F130" s="2">
        <v>0</v>
      </c>
      <c r="G130" s="3">
        <f t="shared" si="0"/>
        <v>27715.70289</v>
      </c>
      <c r="H130" s="3">
        <f t="shared" si="1"/>
        <v>0.64000000000669388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65203.71</v>
      </c>
      <c r="D131" s="2">
        <f>'PR-RAS'!E135</f>
        <v>74823.350000000006</v>
      </c>
      <c r="E131" s="2">
        <v>0</v>
      </c>
      <c r="F131" s="2">
        <v>0</v>
      </c>
      <c r="G131" s="3">
        <f t="shared" si="0"/>
        <v>27930.553300000003</v>
      </c>
      <c r="H131" s="3">
        <f t="shared" si="1"/>
        <v>0.64000000000669388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63954.96</v>
      </c>
      <c r="D132" s="2">
        <f>'PR-RAS'!E136</f>
        <v>74743.350000000006</v>
      </c>
      <c r="E132" s="2">
        <v>0</v>
      </c>
      <c r="F132" s="2">
        <v>0</v>
      </c>
      <c r="G132" s="3">
        <f t="shared" si="0"/>
        <v>27960.857460000003</v>
      </c>
      <c r="H132" s="3">
        <f t="shared" si="1"/>
        <v>0.39000000000669388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1248.75</v>
      </c>
      <c r="D133" s="2">
        <f>'PR-RAS'!E137</f>
        <v>80</v>
      </c>
      <c r="E133" s="2">
        <v>0</v>
      </c>
      <c r="F133" s="2">
        <v>0</v>
      </c>
      <c r="G133" s="3">
        <f t="shared" si="0"/>
        <v>185.95500000000001</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574961.81999999995</v>
      </c>
      <c r="D148" s="2">
        <f>'PR-RAS'!E152</f>
        <v>538152.14</v>
      </c>
      <c r="E148" s="2">
        <v>0</v>
      </c>
      <c r="F148" s="2">
        <v>0</v>
      </c>
      <c r="G148" s="3">
        <f t="shared" si="0"/>
        <v>242736.11670000001</v>
      </c>
      <c r="H148" s="3">
        <f t="shared" si="1"/>
        <v>0.32000000006519258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494706.05000000005</v>
      </c>
      <c r="D149" s="2">
        <f>'PR-RAS'!E153</f>
        <v>486565.1</v>
      </c>
      <c r="E149" s="2">
        <v>0</v>
      </c>
      <c r="F149" s="2">
        <v>0</v>
      </c>
      <c r="G149" s="3">
        <f t="shared" si="0"/>
        <v>217239.76499999998</v>
      </c>
      <c r="H149" s="3">
        <f t="shared" si="1"/>
        <v>0.15000000002328306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409552.56</v>
      </c>
      <c r="D150" s="2">
        <f>'PR-RAS'!E154</f>
        <v>403103.1</v>
      </c>
      <c r="E150" s="2">
        <v>0</v>
      </c>
      <c r="F150" s="2">
        <v>0</v>
      </c>
      <c r="G150" s="3">
        <f t="shared" si="0"/>
        <v>181148.05523999999</v>
      </c>
      <c r="H150" s="3">
        <f t="shared" si="1"/>
        <v>0.53999999997904524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409552.56</v>
      </c>
      <c r="D151" s="2">
        <f>'PR-RAS'!E155</f>
        <v>403103.1</v>
      </c>
      <c r="E151" s="2">
        <v>0</v>
      </c>
      <c r="F151" s="2">
        <v>0</v>
      </c>
      <c r="G151" s="3">
        <f t="shared" si="0"/>
        <v>182363.81399999998</v>
      </c>
      <c r="H151" s="3">
        <f t="shared" si="1"/>
        <v>0.53999999997904524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16091.83</v>
      </c>
      <c r="D155" s="2">
        <f>'PR-RAS'!E159</f>
        <v>15861.94</v>
      </c>
      <c r="E155" s="2">
        <v>0</v>
      </c>
      <c r="F155" s="2">
        <v>0</v>
      </c>
      <c r="G155" s="3">
        <f t="shared" si="0"/>
        <v>7363.6193400000002</v>
      </c>
      <c r="H155" s="3">
        <f t="shared" si="1"/>
        <v>0.22999999999956344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69061.66</v>
      </c>
      <c r="D156" s="2">
        <f>'PR-RAS'!E160</f>
        <v>67600.06</v>
      </c>
      <c r="E156" s="2">
        <v>0</v>
      </c>
      <c r="F156" s="2">
        <v>0</v>
      </c>
      <c r="G156" s="3">
        <f t="shared" si="0"/>
        <v>31660.5759</v>
      </c>
      <c r="H156" s="3">
        <f t="shared" si="1"/>
        <v>0.39999999999417923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69061.66</v>
      </c>
      <c r="D158" s="2">
        <f>'PR-RAS'!E162</f>
        <v>67600.06</v>
      </c>
      <c r="E158" s="2">
        <v>0</v>
      </c>
      <c r="F158" s="2">
        <v>0</v>
      </c>
      <c r="G158" s="3">
        <f t="shared" si="0"/>
        <v>32069.099460000001</v>
      </c>
      <c r="H158" s="3">
        <f t="shared" si="1"/>
        <v>0.39999999999417923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79736.22</v>
      </c>
      <c r="D160" s="2">
        <f>'PR-RAS'!E164</f>
        <v>51477.64</v>
      </c>
      <c r="E160" s="2">
        <v>0</v>
      </c>
      <c r="F160" s="2">
        <v>0</v>
      </c>
      <c r="G160" s="3">
        <f t="shared" si="0"/>
        <v>29047.948500000002</v>
      </c>
      <c r="H160" s="3">
        <f t="shared" si="1"/>
        <v>0.58000000000174623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20228.97</v>
      </c>
      <c r="D161" s="2">
        <f>'PR-RAS'!E165</f>
        <v>17530.52</v>
      </c>
      <c r="E161" s="2">
        <v>0</v>
      </c>
      <c r="F161" s="2">
        <v>0</v>
      </c>
      <c r="G161" s="3">
        <f t="shared" si="0"/>
        <v>8846.4016000000011</v>
      </c>
      <c r="H161" s="3">
        <f t="shared" si="1"/>
        <v>0.50999999999839929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2565.9899999999998</v>
      </c>
      <c r="D162" s="2">
        <f>'PR-RAS'!E166</f>
        <v>1885.87</v>
      </c>
      <c r="E162" s="2">
        <v>0</v>
      </c>
      <c r="F162" s="2">
        <v>0</v>
      </c>
      <c r="G162" s="3">
        <f t="shared" si="0"/>
        <v>1020.3745299999999</v>
      </c>
      <c r="H162" s="3">
        <f t="shared" si="1"/>
        <v>0.14000000000032742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16033.28</v>
      </c>
      <c r="D163" s="2">
        <f>'PR-RAS'!E167</f>
        <v>15559.65</v>
      </c>
      <c r="E163" s="2">
        <v>0</v>
      </c>
      <c r="F163" s="2">
        <v>0</v>
      </c>
      <c r="G163" s="3">
        <f t="shared" si="0"/>
        <v>7638.7179600000009</v>
      </c>
      <c r="H163" s="3">
        <f t="shared" si="1"/>
        <v>0.63000000000101863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1611.7</v>
      </c>
      <c r="D164" s="2">
        <f>'PR-RAS'!E168</f>
        <v>85</v>
      </c>
      <c r="E164" s="2">
        <v>0</v>
      </c>
      <c r="F164" s="2">
        <v>0</v>
      </c>
      <c r="G164" s="3">
        <f t="shared" si="0"/>
        <v>290.4171</v>
      </c>
      <c r="H164" s="3">
        <f t="shared" si="1"/>
        <v>0.29999999999995453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18</v>
      </c>
      <c r="D165" s="2">
        <f>'PR-RAS'!E169</f>
        <v>0</v>
      </c>
      <c r="E165" s="2">
        <v>0</v>
      </c>
      <c r="F165" s="2">
        <v>0</v>
      </c>
      <c r="G165" s="3">
        <f t="shared" si="0"/>
        <v>2.952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32140.739999999998</v>
      </c>
      <c r="D166" s="2">
        <f>'PR-RAS'!E170</f>
        <v>22669.869999999995</v>
      </c>
      <c r="E166" s="2">
        <v>0</v>
      </c>
      <c r="F166" s="2">
        <v>0</v>
      </c>
      <c r="G166" s="3">
        <f t="shared" si="0"/>
        <v>12784.279199999997</v>
      </c>
      <c r="H166" s="3">
        <f t="shared" si="1"/>
        <v>0.39000000000669388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7788.1</v>
      </c>
      <c r="D167" s="2">
        <f>'PR-RAS'!E171</f>
        <v>3733.75</v>
      </c>
      <c r="E167" s="2">
        <v>0</v>
      </c>
      <c r="F167" s="2">
        <v>0</v>
      </c>
      <c r="G167" s="3">
        <f t="shared" si="0"/>
        <v>2532.4296000000004</v>
      </c>
      <c r="H167" s="3">
        <f t="shared" si="1"/>
        <v>0.3500000000003638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16531.72</v>
      </c>
      <c r="D168" s="2">
        <f>'PR-RAS'!E172</f>
        <v>14761.63</v>
      </c>
      <c r="E168" s="2">
        <v>0</v>
      </c>
      <c r="F168" s="2">
        <v>0</v>
      </c>
      <c r="G168" s="3">
        <f t="shared" si="0"/>
        <v>7691.1816600000002</v>
      </c>
      <c r="H168" s="3">
        <f t="shared" si="1"/>
        <v>0.6499999999996362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7582.32</v>
      </c>
      <c r="D169" s="2">
        <f>'PR-RAS'!E173</f>
        <v>4174.49</v>
      </c>
      <c r="E169" s="2">
        <v>0</v>
      </c>
      <c r="F169" s="2">
        <v>0</v>
      </c>
      <c r="G169" s="3">
        <f t="shared" si="0"/>
        <v>2676.4584</v>
      </c>
      <c r="H169" s="3">
        <f t="shared" si="1"/>
        <v>0.80999999999949068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39.6</v>
      </c>
      <c r="D170" s="2">
        <f>'PR-RAS'!E174</f>
        <v>0</v>
      </c>
      <c r="E170" s="2">
        <v>0</v>
      </c>
      <c r="F170" s="2">
        <v>0</v>
      </c>
      <c r="G170" s="3">
        <f t="shared" si="0"/>
        <v>6.692400000000001</v>
      </c>
      <c r="H170" s="3">
        <f t="shared" si="1"/>
        <v>0.39999999999999858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199</v>
      </c>
      <c r="D171" s="2">
        <f>'PR-RAS'!E175</f>
        <v>0</v>
      </c>
      <c r="E171" s="2">
        <v>0</v>
      </c>
      <c r="F171" s="2">
        <v>0</v>
      </c>
      <c r="G171" s="3">
        <f t="shared" si="0"/>
        <v>33.830000000000005</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26957.510000000006</v>
      </c>
      <c r="D174" s="2">
        <f>'PR-RAS'!E178</f>
        <v>10972.25</v>
      </c>
      <c r="E174" s="2">
        <v>0</v>
      </c>
      <c r="F174" s="2">
        <v>0</v>
      </c>
      <c r="G174" s="3">
        <f t="shared" si="0"/>
        <v>8460.0477300000002</v>
      </c>
      <c r="H174" s="3">
        <f t="shared" si="1"/>
        <v>0.73999999999432475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1679.31</v>
      </c>
      <c r="D175" s="2">
        <f>'PR-RAS'!E179</f>
        <v>2181.7199999999998</v>
      </c>
      <c r="E175" s="2">
        <v>0</v>
      </c>
      <c r="F175" s="2">
        <v>0</v>
      </c>
      <c r="G175" s="3">
        <f t="shared" si="0"/>
        <v>1051.4385</v>
      </c>
      <c r="H175" s="3">
        <f t="shared" si="1"/>
        <v>0.59000000000014552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19163.95</v>
      </c>
      <c r="D176" s="2">
        <f>'PR-RAS'!E180</f>
        <v>3190.29</v>
      </c>
      <c r="E176" s="2">
        <v>0</v>
      </c>
      <c r="F176" s="2">
        <v>0</v>
      </c>
      <c r="G176" s="3">
        <f t="shared" si="0"/>
        <v>4470.2927499999996</v>
      </c>
      <c r="H176" s="3">
        <f t="shared" si="1"/>
        <v>0.33999999999923602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1842.97</v>
      </c>
      <c r="D178" s="2">
        <f>'PR-RAS'!E182</f>
        <v>2181.14</v>
      </c>
      <c r="E178" s="2">
        <v>0</v>
      </c>
      <c r="F178" s="2">
        <v>0</v>
      </c>
      <c r="G178" s="3">
        <f t="shared" si="0"/>
        <v>1098.32925</v>
      </c>
      <c r="H178" s="3">
        <f t="shared" si="1"/>
        <v>0.16999999999984539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1751.97</v>
      </c>
      <c r="D180" s="2">
        <f>'PR-RAS'!E184</f>
        <v>1646.96</v>
      </c>
      <c r="E180" s="2">
        <v>0</v>
      </c>
      <c r="F180" s="2">
        <v>0</v>
      </c>
      <c r="G180" s="3">
        <f t="shared" si="0"/>
        <v>903.21431000000007</v>
      </c>
      <c r="H180" s="3">
        <f t="shared" si="1"/>
        <v>6.9999999999936335E-2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125</v>
      </c>
      <c r="E181" s="2">
        <v>0</v>
      </c>
      <c r="F181" s="2">
        <v>0</v>
      </c>
      <c r="G181" s="3">
        <f t="shared" si="0"/>
        <v>45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2370.4</v>
      </c>
      <c r="D182" s="2">
        <f>'PR-RAS'!E186</f>
        <v>1482.14</v>
      </c>
      <c r="E182" s="2">
        <v>0</v>
      </c>
      <c r="F182" s="2">
        <v>0</v>
      </c>
      <c r="G182" s="3">
        <f t="shared" si="0"/>
        <v>965.57708000000002</v>
      </c>
      <c r="H182" s="3">
        <f t="shared" si="1"/>
        <v>0.54000000000019099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148.91</v>
      </c>
      <c r="D183" s="2">
        <f>'PR-RAS'!E187</f>
        <v>165</v>
      </c>
      <c r="E183" s="2">
        <v>0</v>
      </c>
      <c r="F183" s="2">
        <v>0</v>
      </c>
      <c r="G183" s="3">
        <f t="shared" si="0"/>
        <v>87.161619999999985</v>
      </c>
      <c r="H183" s="3">
        <f t="shared" si="1"/>
        <v>9.0000000000003411E-2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409</v>
      </c>
      <c r="D190" s="2">
        <f>'PR-RAS'!E194</f>
        <v>305</v>
      </c>
      <c r="E190" s="2">
        <v>0</v>
      </c>
      <c r="F190" s="2">
        <v>0</v>
      </c>
      <c r="G190" s="3">
        <f t="shared" si="0"/>
        <v>192.59100000000001</v>
      </c>
      <c r="H190" s="3">
        <f t="shared" si="1"/>
        <v>0</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v>
      </c>
      <c r="D193" s="2">
        <f>'PR-RAS'!E197</f>
        <v>0</v>
      </c>
      <c r="E193" s="2">
        <v>0</v>
      </c>
      <c r="F193" s="2">
        <v>0</v>
      </c>
      <c r="G193" s="3">
        <f t="shared" si="0"/>
        <v>9.6</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v>
      </c>
      <c r="D194" s="2">
        <f>'PR-RAS'!E198</f>
        <v>230</v>
      </c>
      <c r="E194" s="2">
        <v>0</v>
      </c>
      <c r="F194" s="2">
        <v>0</v>
      </c>
      <c r="G194" s="3">
        <f t="shared" si="0"/>
        <v>120.625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194</v>
      </c>
      <c r="D195" s="2">
        <f>'PR-RAS'!E199</f>
        <v>0</v>
      </c>
      <c r="E195" s="2">
        <v>0</v>
      </c>
      <c r="F195" s="2">
        <v>0</v>
      </c>
      <c r="G195" s="3">
        <f t="shared" si="0"/>
        <v>37.636000000000003</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75</v>
      </c>
      <c r="E197" s="2">
        <v>0</v>
      </c>
      <c r="F197" s="2">
        <v>0</v>
      </c>
      <c r="G197" s="3">
        <f t="shared" si="0"/>
        <v>29.400000000000002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453.59</v>
      </c>
      <c r="D198" s="2">
        <f>'PR-RAS'!E202</f>
        <v>0</v>
      </c>
      <c r="E198" s="2">
        <v>0</v>
      </c>
      <c r="F198" s="2">
        <v>0</v>
      </c>
      <c r="G198" s="3">
        <f t="shared" si="0"/>
        <v>89.357230000000001</v>
      </c>
      <c r="H198" s="3">
        <f t="shared" si="1"/>
        <v>0.41000000000002501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453.59</v>
      </c>
      <c r="D212" s="2">
        <f>'PR-RAS'!E216</f>
        <v>0</v>
      </c>
      <c r="E212" s="2">
        <v>0</v>
      </c>
      <c r="F212" s="2">
        <v>0</v>
      </c>
      <c r="G212" s="3">
        <f t="shared" si="0"/>
        <v>95.707489999999993</v>
      </c>
      <c r="H212" s="3">
        <f t="shared" si="1"/>
        <v>0.41000000000002501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453.59</v>
      </c>
      <c r="D213" s="2">
        <f>'PR-RAS'!E217</f>
        <v>0</v>
      </c>
      <c r="E213" s="2">
        <v>0</v>
      </c>
      <c r="F213" s="2">
        <v>0</v>
      </c>
      <c r="G213" s="3">
        <f t="shared" si="0"/>
        <v>96.161079999999998</v>
      </c>
      <c r="H213" s="3">
        <f t="shared" si="1"/>
        <v>0.41000000000002501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65.959999999999994</v>
      </c>
      <c r="D258" s="2">
        <f>'PR-RAS'!E262</f>
        <v>109.4</v>
      </c>
      <c r="E258" s="2">
        <v>0</v>
      </c>
      <c r="F258" s="2">
        <v>0</v>
      </c>
      <c r="G258" s="3">
        <f t="shared" si="0"/>
        <v>73.183319999999995</v>
      </c>
      <c r="H258" s="3">
        <f t="shared" si="1"/>
        <v>0.44000000000001194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65.959999999999994</v>
      </c>
      <c r="D265" s="2">
        <f>'PR-RAS'!E269</f>
        <v>109.4</v>
      </c>
      <c r="E265" s="2">
        <v>0</v>
      </c>
      <c r="F265" s="2">
        <v>0</v>
      </c>
      <c r="G265" s="3">
        <f t="shared" si="0"/>
        <v>75.176640000000006</v>
      </c>
      <c r="H265" s="3">
        <f t="shared" si="1"/>
        <v>0.44000000000001194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65.959999999999994</v>
      </c>
      <c r="D267" s="2">
        <f>'PR-RAS'!E271</f>
        <v>109.4</v>
      </c>
      <c r="E267" s="2">
        <v>0</v>
      </c>
      <c r="F267" s="2">
        <v>0</v>
      </c>
      <c r="G267" s="3">
        <f t="shared" si="0"/>
        <v>75.746160000000003</v>
      </c>
      <c r="H267" s="3">
        <f t="shared" si="1"/>
        <v>0.44000000000001194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574961.81999999995</v>
      </c>
      <c r="D295" s="2">
        <f>'PR-RAS'!E299</f>
        <v>538152.14</v>
      </c>
      <c r="E295" s="2">
        <v>0</v>
      </c>
      <c r="F295" s="2">
        <v>0</v>
      </c>
      <c r="G295" s="3">
        <f t="shared" si="12"/>
        <v>485472.23340000003</v>
      </c>
      <c r="H295" s="3">
        <f t="shared" si="13"/>
        <v>0.32000000006519258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63547.689999999886</v>
      </c>
      <c r="D297" s="2">
        <f>'PR-RAS'!E301</f>
        <v>1568.9000000000233</v>
      </c>
      <c r="E297" s="2">
        <v>0</v>
      </c>
      <c r="F297" s="2">
        <v>0</v>
      </c>
      <c r="G297" s="3">
        <f t="shared" si="12"/>
        <v>19738.90503999998</v>
      </c>
      <c r="H297" s="3">
        <f t="shared" si="13"/>
        <v>0.41000000009080395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27020.77</v>
      </c>
      <c r="D298" s="2">
        <f>'PR-RAS'!E302</f>
        <v>0</v>
      </c>
      <c r="E298" s="2">
        <v>0</v>
      </c>
      <c r="F298" s="2">
        <v>0</v>
      </c>
      <c r="G298" s="3">
        <f t="shared" si="12"/>
        <v>8025.1686899999995</v>
      </c>
      <c r="H298" s="3">
        <f t="shared" si="13"/>
        <v>0.22999999999956344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48451.08</v>
      </c>
      <c r="E299" s="2">
        <v>0</v>
      </c>
      <c r="F299" s="2">
        <v>0</v>
      </c>
      <c r="G299" s="3">
        <f t="shared" si="12"/>
        <v>28876.843679999998</v>
      </c>
      <c r="H299" s="3">
        <f t="shared" si="13"/>
        <v>8.000000000174623E-2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69247.64</v>
      </c>
      <c r="D300" s="2">
        <f>'PR-RAS'!E304</f>
        <v>73051.5</v>
      </c>
      <c r="E300" s="2">
        <v>0</v>
      </c>
      <c r="F300" s="2">
        <v>0</v>
      </c>
      <c r="G300" s="3">
        <f t="shared" si="12"/>
        <v>64389.841359999999</v>
      </c>
      <c r="H300" s="3">
        <f t="shared" si="13"/>
        <v>0.86000000000058208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1188.3500000000001</v>
      </c>
      <c r="D355" s="2">
        <f>'PR-RAS'!E360</f>
        <v>144.86000000000001</v>
      </c>
      <c r="E355" s="2">
        <v>0</v>
      </c>
      <c r="F355" s="2">
        <v>0</v>
      </c>
      <c r="G355" s="3">
        <f t="shared" si="12"/>
        <v>523.23678000000007</v>
      </c>
      <c r="H355" s="3">
        <f t="shared" si="13"/>
        <v>0.49000000000012278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1188.3500000000001</v>
      </c>
      <c r="D368" s="2">
        <f>'PR-RAS'!E373</f>
        <v>144.86000000000001</v>
      </c>
      <c r="E368" s="2">
        <v>0</v>
      </c>
      <c r="F368" s="2">
        <v>0</v>
      </c>
      <c r="G368" s="3">
        <f t="shared" si="12"/>
        <v>542.4516900000001</v>
      </c>
      <c r="H368" s="3">
        <f t="shared" si="13"/>
        <v>0.49000000000012278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1140.7</v>
      </c>
      <c r="D374" s="2">
        <f>'PR-RAS'!E379</f>
        <v>0</v>
      </c>
      <c r="E374" s="2">
        <v>0</v>
      </c>
      <c r="F374" s="2">
        <v>0</v>
      </c>
      <c r="G374" s="3">
        <f t="shared" si="12"/>
        <v>425.48110000000003</v>
      </c>
      <c r="H374" s="3">
        <f t="shared" si="13"/>
        <v>0.29999999999995453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495.7</v>
      </c>
      <c r="D375" s="2">
        <f>'PR-RAS'!E380</f>
        <v>0</v>
      </c>
      <c r="E375" s="2">
        <v>0</v>
      </c>
      <c r="F375" s="2">
        <v>0</v>
      </c>
      <c r="G375" s="3">
        <f t="shared" si="12"/>
        <v>185.39179999999999</v>
      </c>
      <c r="H375" s="3">
        <f t="shared" si="13"/>
        <v>0.30000000000001137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645</v>
      </c>
      <c r="D377" s="2">
        <f>'PR-RAS'!E382</f>
        <v>0</v>
      </c>
      <c r="E377" s="2">
        <v>0</v>
      </c>
      <c r="F377" s="2">
        <v>0</v>
      </c>
      <c r="G377" s="3">
        <f t="shared" si="12"/>
        <v>242.52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47.65</v>
      </c>
      <c r="D388" s="2">
        <f>'PR-RAS'!E393</f>
        <v>144.86000000000001</v>
      </c>
      <c r="E388" s="2">
        <v>0</v>
      </c>
      <c r="F388" s="2">
        <v>0</v>
      </c>
      <c r="G388" s="3">
        <f t="shared" si="12"/>
        <v>130.56219000000002</v>
      </c>
      <c r="H388" s="3">
        <f t="shared" si="13"/>
        <v>0.48999999999998778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47.65</v>
      </c>
      <c r="D389" s="2">
        <f>'PR-RAS'!E394</f>
        <v>144.86000000000001</v>
      </c>
      <c r="E389" s="2">
        <v>0</v>
      </c>
      <c r="F389" s="2">
        <v>0</v>
      </c>
      <c r="G389" s="3">
        <f t="shared" si="12"/>
        <v>130.89956000000001</v>
      </c>
      <c r="H389" s="3">
        <f t="shared" si="13"/>
        <v>0.48999999999998778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1188.3500000000001</v>
      </c>
      <c r="D413" s="2">
        <f>'PR-RAS'!E418</f>
        <v>144.86000000000001</v>
      </c>
      <c r="E413" s="2">
        <v>0</v>
      </c>
      <c r="F413" s="2">
        <v>0</v>
      </c>
      <c r="G413" s="3">
        <f t="shared" si="12"/>
        <v>608.96483999999998</v>
      </c>
      <c r="H413" s="3">
        <f t="shared" si="13"/>
        <v>0.49000000000012278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33501.24</v>
      </c>
      <c r="D415" s="2">
        <f>'PR-RAS'!E420</f>
        <v>33407.980000000003</v>
      </c>
      <c r="E415" s="2">
        <v>0</v>
      </c>
      <c r="F415" s="2">
        <v>0</v>
      </c>
      <c r="G415" s="3">
        <f t="shared" si="12"/>
        <v>41531.320800000001</v>
      </c>
      <c r="H415" s="3">
        <f t="shared" si="13"/>
        <v>0.25999999999476131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511414.13000000006</v>
      </c>
      <c r="D417" s="2">
        <f>'PR-RAS'!E422</f>
        <v>536583.24</v>
      </c>
      <c r="E417" s="2">
        <v>0</v>
      </c>
      <c r="F417" s="2">
        <v>0</v>
      </c>
      <c r="G417" s="3">
        <f t="shared" si="12"/>
        <v>659185.53376000002</v>
      </c>
      <c r="H417" s="3">
        <f t="shared" si="13"/>
        <v>0.37000000005355105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576150.16999999993</v>
      </c>
      <c r="D418" s="2">
        <f>'PR-RAS'!E423</f>
        <v>538297</v>
      </c>
      <c r="E418" s="2">
        <v>0</v>
      </c>
      <c r="F418" s="2">
        <v>0</v>
      </c>
      <c r="G418" s="3">
        <f t="shared" si="12"/>
        <v>689194.31889</v>
      </c>
      <c r="H418" s="3">
        <f t="shared" si="13"/>
        <v>0.16999999992549419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64736.039999999863</v>
      </c>
      <c r="D420" s="2">
        <f>'PR-RAS'!E425</f>
        <v>1713.7600000000093</v>
      </c>
      <c r="E420" s="2">
        <v>0</v>
      </c>
      <c r="F420" s="2">
        <v>0</v>
      </c>
      <c r="G420" s="3">
        <f t="shared" si="12"/>
        <v>28560.53163999995</v>
      </c>
      <c r="H420" s="3">
        <f t="shared" si="13"/>
        <v>0.27999999985331669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6480.4699999999975</v>
      </c>
      <c r="D422" s="2">
        <f>'PR-RAS'!E427</f>
        <v>81859.06</v>
      </c>
      <c r="E422" s="2">
        <v>0</v>
      </c>
      <c r="F422" s="2">
        <v>0</v>
      </c>
      <c r="G422" s="3">
        <f t="shared" si="12"/>
        <v>71653.606390000001</v>
      </c>
      <c r="H422" s="3">
        <f t="shared" si="13"/>
        <v>0.52999999999519787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69247.64</v>
      </c>
      <c r="D423" s="2">
        <f>'PR-RAS'!E428</f>
        <v>73051.5</v>
      </c>
      <c r="E423" s="2">
        <v>0</v>
      </c>
      <c r="F423" s="2">
        <v>0</v>
      </c>
      <c r="G423" s="3">
        <f t="shared" si="12"/>
        <v>90877.970079999999</v>
      </c>
      <c r="H423" s="3">
        <f t="shared" si="13"/>
        <v>0.86000000000058208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511414.13000000006</v>
      </c>
      <c r="D637" s="2">
        <f>'PR-RAS'!E643</f>
        <v>536583.24</v>
      </c>
      <c r="E637" s="2">
        <v>0</v>
      </c>
      <c r="F637" s="2">
        <v>0</v>
      </c>
      <c r="G637" s="3">
        <f t="shared" si="14"/>
        <v>1007793.2679600001</v>
      </c>
      <c r="H637" s="3">
        <f t="shared" si="15"/>
        <v>0.37000000005355105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576150.16999999993</v>
      </c>
      <c r="D638" s="2">
        <f>'PR-RAS'!E644</f>
        <v>538297</v>
      </c>
      <c r="E638" s="2">
        <v>0</v>
      </c>
      <c r="F638" s="2">
        <v>0</v>
      </c>
      <c r="G638" s="3">
        <f t="shared" si="14"/>
        <v>1052798.03629</v>
      </c>
      <c r="H638" s="3">
        <f t="shared" si="15"/>
        <v>0.16999999992549419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64736.039999999863</v>
      </c>
      <c r="D640" s="2">
        <f>'PR-RAS'!E646</f>
        <v>1713.7600000000093</v>
      </c>
      <c r="E640" s="2">
        <v>0</v>
      </c>
      <c r="F640" s="2">
        <v>0</v>
      </c>
      <c r="G640" s="3">
        <f t="shared" si="14"/>
        <v>43556.514839999923</v>
      </c>
      <c r="H640" s="3">
        <f t="shared" si="15"/>
        <v>0.27999999985331669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6480.4699999999975</v>
      </c>
      <c r="D642" s="2">
        <f>'PR-RAS'!E648</f>
        <v>81859.06</v>
      </c>
      <c r="E642" s="2">
        <v>0</v>
      </c>
      <c r="F642" s="2">
        <v>0</v>
      </c>
      <c r="G642" s="3">
        <f t="shared" si="14"/>
        <v>109097.29618999999</v>
      </c>
      <c r="H642" s="3">
        <f t="shared" si="15"/>
        <v>0.52999999999519787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71216.509999999864</v>
      </c>
      <c r="D644" s="2">
        <f>'PR-RAS'!E650</f>
        <v>83572.820000000007</v>
      </c>
      <c r="E644" s="2">
        <v>0</v>
      </c>
      <c r="F644" s="2">
        <v>0</v>
      </c>
      <c r="G644" s="3">
        <f t="shared" si="14"/>
        <v>153266.86244999993</v>
      </c>
      <c r="H644" s="3">
        <f t="shared" si="15"/>
        <v>0.67000000012922101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6617.64</v>
      </c>
      <c r="D646" s="2">
        <f>'PR-RAS'!E653</f>
        <v>0</v>
      </c>
      <c r="E646" s="2">
        <v>0</v>
      </c>
      <c r="F646" s="2">
        <v>0</v>
      </c>
      <c r="G646" s="3">
        <f t="shared" si="14"/>
        <v>4268.3778000000002</v>
      </c>
      <c r="H646" s="3">
        <f t="shared" si="15"/>
        <v>0.35999999999967258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58320.86</v>
      </c>
      <c r="D647" s="2">
        <f>'PR-RAS'!E654</f>
        <v>0</v>
      </c>
      <c r="E647" s="2">
        <v>0</v>
      </c>
      <c r="F647" s="2">
        <v>0</v>
      </c>
      <c r="G647" s="3">
        <f t="shared" si="14"/>
        <v>37675.275560000002</v>
      </c>
      <c r="H647" s="3">
        <f t="shared" si="15"/>
        <v>0.13999999999941792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59024.27</v>
      </c>
      <c r="D648" s="2">
        <f>'PR-RAS'!E655</f>
        <v>0</v>
      </c>
      <c r="E648" s="2">
        <v>0</v>
      </c>
      <c r="F648" s="2">
        <v>0</v>
      </c>
      <c r="G648" s="3">
        <f t="shared" si="14"/>
        <v>38188.702689999998</v>
      </c>
      <c r="H648" s="3">
        <f t="shared" si="15"/>
        <v>0.26999999999679858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5914.2300000000032</v>
      </c>
      <c r="D649" s="2">
        <f>'PR-RAS'!E656</f>
        <v>0</v>
      </c>
      <c r="E649" s="2">
        <v>0</v>
      </c>
      <c r="F649" s="2">
        <v>0</v>
      </c>
      <c r="G649" s="3">
        <f t="shared" si="14"/>
        <v>3832.421040000002</v>
      </c>
      <c r="H649" s="3">
        <f t="shared" si="15"/>
        <v>0.23000000000320142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33</v>
      </c>
      <c r="E651" s="2">
        <v>0</v>
      </c>
      <c r="F651" s="2">
        <v>0</v>
      </c>
      <c r="G651" s="3">
        <f t="shared" si="14"/>
        <v>63.7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32</v>
      </c>
      <c r="E653" s="2">
        <v>0</v>
      </c>
      <c r="F653" s="2">
        <v>0</v>
      </c>
      <c r="G653" s="3">
        <f t="shared" si="14"/>
        <v>61.940000000000005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445568.4</v>
      </c>
      <c r="D676" s="2">
        <f>'PR-RAS'!E683</f>
        <v>461615.03</v>
      </c>
      <c r="E676" s="2">
        <v>0</v>
      </c>
      <c r="F676" s="2">
        <v>0</v>
      </c>
      <c r="G676" s="3">
        <f t="shared" si="14"/>
        <v>923938.96050000004</v>
      </c>
      <c r="H676" s="3">
        <f t="shared" si="15"/>
        <v>0.43000000005122274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594.30999999999995</v>
      </c>
      <c r="D677" s="2">
        <f>'PR-RAS'!E684</f>
        <v>0</v>
      </c>
      <c r="E677" s="2">
        <v>0</v>
      </c>
      <c r="F677" s="2">
        <v>0</v>
      </c>
      <c r="G677" s="3">
        <f t="shared" si="14"/>
        <v>401.75355999999999</v>
      </c>
      <c r="H677" s="3">
        <f t="shared" si="15"/>
        <v>0.30999999999994543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47.65</v>
      </c>
      <c r="D678" s="2">
        <f>'PR-RAS'!E685</f>
        <v>144.86000000000001</v>
      </c>
      <c r="E678" s="2">
        <v>0</v>
      </c>
      <c r="F678" s="2">
        <v>0</v>
      </c>
      <c r="G678" s="3">
        <f t="shared" si="14"/>
        <v>228.39949000000001</v>
      </c>
      <c r="H678" s="3">
        <f t="shared" si="15"/>
        <v>0.48999999999998778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2127.96</v>
      </c>
      <c r="D725" s="2">
        <f>'PR-RAS'!E732</f>
        <v>0</v>
      </c>
      <c r="E725" s="2">
        <v>0</v>
      </c>
      <c r="F725" s="2">
        <v>0</v>
      </c>
      <c r="G725" s="3">
        <f t="shared" si="14"/>
        <v>1540.6430399999999</v>
      </c>
      <c r="H725" s="3">
        <f t="shared" si="15"/>
        <v>3.999999999996362E-2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16033.28</v>
      </c>
      <c r="D727" s="2">
        <f>'PR-RAS'!E734</f>
        <v>15559.65</v>
      </c>
      <c r="E727" s="2">
        <v>0</v>
      </c>
      <c r="F727" s="2">
        <v>0</v>
      </c>
      <c r="G727" s="3">
        <f t="shared" si="14"/>
        <v>34232.773079999999</v>
      </c>
      <c r="H727" s="3">
        <f t="shared" si="15"/>
        <v>0.63000000000101863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1751.97</v>
      </c>
      <c r="D729" s="2">
        <f>'PR-RAS'!E736</f>
        <v>1646.96</v>
      </c>
      <c r="E729" s="2">
        <v>0</v>
      </c>
      <c r="F729" s="2">
        <v>0</v>
      </c>
      <c r="G729" s="3">
        <f t="shared" si="14"/>
        <v>3673.4079200000001</v>
      </c>
      <c r="H729" s="3">
        <f t="shared" si="15"/>
        <v>6.9999999999936335E-2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194</v>
      </c>
      <c r="D737" s="2">
        <f>'PR-RAS'!E744</f>
        <v>0</v>
      </c>
      <c r="E737" s="2">
        <v>0</v>
      </c>
      <c r="F737" s="2">
        <v>0</v>
      </c>
      <c r="G737" s="3">
        <f t="shared" si="28"/>
        <v>142.78399999999999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65.959999999999994</v>
      </c>
      <c r="D848" s="2">
        <f>'PR-RAS'!E855</f>
        <v>109.4</v>
      </c>
      <c r="E848" s="2">
        <v>0</v>
      </c>
      <c r="F848" s="2">
        <v>0</v>
      </c>
      <c r="G848" s="3">
        <f t="shared" si="34"/>
        <v>241.19171999999998</v>
      </c>
      <c r="H848" s="3">
        <f t="shared" si="35"/>
        <v>0.44000000000001194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89116.17</v>
      </c>
      <c r="D1581" s="7"/>
      <c r="E1581" s="7">
        <v>0</v>
      </c>
      <c r="F1581" s="7">
        <v>0</v>
      </c>
      <c r="G1581" s="8">
        <f t="shared" ref="G1581:G1685" si="70">B1581/1000*C1581</f>
        <v>89.116169999999997</v>
      </c>
      <c r="H1581" s="8">
        <f t="shared" ref="H1581:H1685" si="71">ABS(C1581-ROUND(C1581,0))</f>
        <v>0.16999999999825377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546756.52</v>
      </c>
      <c r="D1582" s="2">
        <v>0</v>
      </c>
      <c r="E1582" s="2">
        <v>0</v>
      </c>
      <c r="F1582" s="2">
        <v>0</v>
      </c>
      <c r="G1582" s="3">
        <f t="shared" si="70"/>
        <v>1093.51304</v>
      </c>
      <c r="H1582" s="3">
        <f t="shared" si="71"/>
        <v>0.47999999998137355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541951.56000000006</v>
      </c>
      <c r="D1584" s="2">
        <v>0</v>
      </c>
      <c r="E1584" s="2">
        <v>0</v>
      </c>
      <c r="F1584" s="2">
        <v>0</v>
      </c>
      <c r="G1584" s="3">
        <f t="shared" si="70"/>
        <v>2167.8062400000003</v>
      </c>
      <c r="H1584" s="3">
        <f t="shared" si="71"/>
        <v>0.43999999994412065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492577.45</v>
      </c>
      <c r="D1585" s="2">
        <v>0</v>
      </c>
      <c r="E1585" s="2">
        <v>0</v>
      </c>
      <c r="F1585" s="2">
        <v>0</v>
      </c>
      <c r="G1585" s="3">
        <f t="shared" si="70"/>
        <v>2462.8872500000002</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49090.99</v>
      </c>
      <c r="D1586" s="2">
        <v>0</v>
      </c>
      <c r="E1586" s="2">
        <v>0</v>
      </c>
      <c r="F1586" s="2">
        <v>0</v>
      </c>
      <c r="G1586" s="3">
        <f t="shared" si="70"/>
        <v>294.54593999999997</v>
      </c>
      <c r="H1586" s="3">
        <f t="shared" si="71"/>
        <v>1.0000000002037268E-2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109.4</v>
      </c>
      <c r="D1590" s="2">
        <v>0</v>
      </c>
      <c r="E1590" s="2">
        <v>0</v>
      </c>
      <c r="F1590" s="2">
        <v>0</v>
      </c>
      <c r="G1590" s="3">
        <f t="shared" si="70"/>
        <v>1.0940000000000001</v>
      </c>
      <c r="H1590" s="3">
        <f t="shared" si="71"/>
        <v>0.40000000000000568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173.72</v>
      </c>
      <c r="D1592" s="2">
        <v>0</v>
      </c>
      <c r="E1592" s="2">
        <v>0</v>
      </c>
      <c r="F1592" s="2">
        <v>0</v>
      </c>
      <c r="G1592" s="3">
        <f t="shared" si="70"/>
        <v>2.0846399999999998</v>
      </c>
      <c r="H1592" s="3">
        <f t="shared" si="71"/>
        <v>0.28000000000000114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144.86000000000001</v>
      </c>
      <c r="D1593" s="2">
        <v>0</v>
      </c>
      <c r="E1593" s="2">
        <v>0</v>
      </c>
      <c r="F1593" s="2">
        <v>0</v>
      </c>
      <c r="G1593" s="3">
        <f t="shared" si="70"/>
        <v>1.8831800000000001</v>
      </c>
      <c r="H1593" s="3">
        <f t="shared" si="71"/>
        <v>0.13999999999998636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4660.1000000000004</v>
      </c>
      <c r="D1600" s="2">
        <v>0</v>
      </c>
      <c r="E1600" s="2">
        <v>0</v>
      </c>
      <c r="F1600" s="2">
        <v>0</v>
      </c>
      <c r="G1600" s="3">
        <f>B1600/1000*C1600</f>
        <v>93.202000000000012</v>
      </c>
      <c r="H1600" s="3">
        <f>ABS(C1600-ROUND(C1600,0))</f>
        <v>0.1000000000003638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540993.30000000005</v>
      </c>
      <c r="D1601" s="2">
        <v>0</v>
      </c>
      <c r="E1601" s="2">
        <v>0</v>
      </c>
      <c r="F1601" s="2">
        <v>0</v>
      </c>
      <c r="G1601" s="3">
        <f t="shared" si="70"/>
        <v>11360.859300000002</v>
      </c>
      <c r="H1601" s="3">
        <f t="shared" si="71"/>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537978.81000000006</v>
      </c>
      <c r="D1603" s="2">
        <v>0</v>
      </c>
      <c r="E1603" s="2">
        <v>0</v>
      </c>
      <c r="F1603" s="2">
        <v>0</v>
      </c>
      <c r="G1603" s="3">
        <f t="shared" si="70"/>
        <v>12373.512630000001</v>
      </c>
      <c r="H1603" s="3">
        <f t="shared" si="71"/>
        <v>0.18999999994412065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489556.9</v>
      </c>
      <c r="D1604" s="2">
        <v>0</v>
      </c>
      <c r="E1604" s="2">
        <v>0</v>
      </c>
      <c r="F1604" s="2">
        <v>0</v>
      </c>
      <c r="G1604" s="3">
        <f t="shared" si="70"/>
        <v>11749.365600000001</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48048.93</v>
      </c>
      <c r="D1605" s="2">
        <v>0</v>
      </c>
      <c r="E1605" s="2">
        <v>0</v>
      </c>
      <c r="F1605" s="2">
        <v>0</v>
      </c>
      <c r="G1605" s="3">
        <f t="shared" si="70"/>
        <v>1201.22325</v>
      </c>
      <c r="H1605" s="3">
        <f t="shared" si="71"/>
        <v>6.9999999999708962E-2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89.86</v>
      </c>
      <c r="D1606" s="2">
        <v>0</v>
      </c>
      <c r="E1606" s="2">
        <v>0</v>
      </c>
      <c r="F1606" s="2">
        <v>0</v>
      </c>
      <c r="G1606" s="3">
        <f t="shared" si="70"/>
        <v>2.33636</v>
      </c>
      <c r="H1606" s="3">
        <f t="shared" si="71"/>
        <v>0.14000000000000057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109.4</v>
      </c>
      <c r="D1609" s="2">
        <v>0</v>
      </c>
      <c r="E1609" s="2">
        <v>0</v>
      </c>
      <c r="F1609" s="2">
        <v>0</v>
      </c>
      <c r="G1609" s="3">
        <f t="shared" si="70"/>
        <v>3.1726000000000005</v>
      </c>
      <c r="H1609" s="3">
        <f t="shared" si="71"/>
        <v>0.40000000000000568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173.72</v>
      </c>
      <c r="D1611" s="2">
        <v>0</v>
      </c>
      <c r="E1611" s="2">
        <v>0</v>
      </c>
      <c r="F1611" s="2">
        <v>0</v>
      </c>
      <c r="G1611" s="3">
        <f t="shared" si="70"/>
        <v>5.3853200000000001</v>
      </c>
      <c r="H1611" s="3">
        <f t="shared" si="71"/>
        <v>0.28000000000000114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224.86</v>
      </c>
      <c r="D1612" s="2">
        <v>0</v>
      </c>
      <c r="E1612" s="2">
        <v>0</v>
      </c>
      <c r="F1612" s="2">
        <v>0</v>
      </c>
      <c r="G1612" s="3">
        <f t="shared" si="70"/>
        <v>7.195520000000001</v>
      </c>
      <c r="H1612" s="3">
        <f t="shared" si="71"/>
        <v>0.13999999999998636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2789.63</v>
      </c>
      <c r="D1619" s="2">
        <v>0</v>
      </c>
      <c r="E1619" s="2">
        <v>0</v>
      </c>
      <c r="F1619" s="2">
        <v>0</v>
      </c>
      <c r="G1619" s="3">
        <f>B1619/1000*C1619</f>
        <v>108.79557</v>
      </c>
      <c r="H1619" s="3">
        <f>ABS(C1619-ROUND(C1619,0))</f>
        <v>0.36999999999989086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94879.390000000014</v>
      </c>
      <c r="D1620" s="2">
        <v>0</v>
      </c>
      <c r="E1620" s="2">
        <v>0</v>
      </c>
      <c r="F1620" s="2">
        <v>0</v>
      </c>
      <c r="G1620" s="3">
        <f t="shared" si="70"/>
        <v>3795.1756000000005</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94879.39</v>
      </c>
      <c r="D1680" s="2">
        <v>0</v>
      </c>
      <c r="E1680" s="2">
        <v>0</v>
      </c>
      <c r="F1680" s="2">
        <v>0</v>
      </c>
      <c r="G1680" s="3">
        <f t="shared" si="70"/>
        <v>9487.9390000000003</v>
      </c>
      <c r="H1680" s="3">
        <f t="shared" si="71"/>
        <v>0.38999999999941792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92200.639999999999</v>
      </c>
      <c r="D1682" s="2">
        <v>0</v>
      </c>
      <c r="E1682" s="2">
        <v>0</v>
      </c>
      <c r="F1682" s="2">
        <v>0</v>
      </c>
      <c r="G1682" s="3">
        <f t="shared" si="70"/>
        <v>9404.4652799999985</v>
      </c>
      <c r="H1682" s="3">
        <f t="shared" si="7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2678.75</v>
      </c>
      <c r="D1685" s="14">
        <v>0</v>
      </c>
      <c r="E1685" s="14">
        <v>0</v>
      </c>
      <c r="F1685" s="14">
        <v>0</v>
      </c>
      <c r="G1685" s="15">
        <f t="shared" si="70"/>
        <v>281.26875000000001</v>
      </c>
      <c r="H1685" s="15">
        <f t="shared" si="71"/>
        <v>0.25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13519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511414.13000000006</v>
      </c>
      <c r="I17" s="275">
        <f>'PR-RAS'!E6</f>
        <v>536583.24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574961.81999999995</v>
      </c>
      <c r="I18" s="275">
        <f>'PR-RAS'!E152</f>
        <v>538152.14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71216.509999999864</v>
      </c>
      <c r="I20" s="275">
        <f>'PR-RAS'!E650</f>
        <v>83572.820000000007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89116.17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94879.390000000014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94879.39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25" zoomScaleNormal="100" workbookViewId="0">
      <selection activeCell="E650" sqref="E65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511414.13000000006</v>
      </c>
      <c r="E6" s="60">
        <f>E7+E43+E49+E82+E106+E125+E134+E140</f>
        <v>536583.24</v>
      </c>
      <c r="F6" s="45">
        <f t="shared" ref="F6:F132" si="0">IF(D6&lt;&gt;0,IF(E6/D6&gt;=100,"&gt;&gt;100",E6/D6*100),"-")</f>
        <v>104.92147332730129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446210.36000000004</v>
      </c>
      <c r="E49" s="60">
        <f>E50+E53+E58+E61+E64+E68+E71+E74+E77</f>
        <v>461759.89</v>
      </c>
      <c r="F49" s="45">
        <f t="shared" si="0"/>
        <v>103.48479806699243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446210.36000000004</v>
      </c>
      <c r="E68" s="60">
        <f t="shared" si="11"/>
        <v>461759.89</v>
      </c>
      <c r="F68" s="45">
        <f t="shared" si="0"/>
        <v>103.48479806699243</v>
      </c>
    </row>
    <row r="69" spans="1:6" ht="12.75" customHeight="1" x14ac:dyDescent="0.2">
      <c r="A69" s="63" t="s">
        <v>141</v>
      </c>
      <c r="B69" s="64" t="s">
        <v>142</v>
      </c>
      <c r="C69" s="247" t="s">
        <v>141</v>
      </c>
      <c r="D69" s="194">
        <v>446162.71</v>
      </c>
      <c r="E69" s="194">
        <v>461615.03</v>
      </c>
      <c r="F69" s="45">
        <f t="shared" si="0"/>
        <v>103.46338222663208</v>
      </c>
    </row>
    <row r="70" spans="1:6" ht="24" x14ac:dyDescent="0.2">
      <c r="A70" s="63" t="s">
        <v>143</v>
      </c>
      <c r="B70" s="64" t="s">
        <v>144</v>
      </c>
      <c r="C70" s="247" t="s">
        <v>143</v>
      </c>
      <c r="D70" s="194">
        <v>47.65</v>
      </c>
      <c r="E70" s="194">
        <v>144.86000000000001</v>
      </c>
      <c r="F70" s="45">
        <f t="shared" si="0"/>
        <v>304.00839454354673</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0.04</v>
      </c>
      <c r="E82" s="60">
        <f t="shared" si="15"/>
        <v>0</v>
      </c>
      <c r="F82" s="45">
        <f t="shared" si="0"/>
        <v>0</v>
      </c>
    </row>
    <row r="83" spans="1:6" ht="12.75" customHeight="1" x14ac:dyDescent="0.2">
      <c r="A83" s="63">
        <v>641</v>
      </c>
      <c r="B83" s="64" t="s">
        <v>169</v>
      </c>
      <c r="C83" s="247" t="s">
        <v>170</v>
      </c>
      <c r="D83" s="60">
        <f t="shared" ref="D83:E83" si="16">SUM(D84:D90)</f>
        <v>0.04</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0.04</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0.02</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0.02</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0.02</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65203.71</v>
      </c>
      <c r="E134" s="60">
        <f t="shared" si="25"/>
        <v>74823.350000000006</v>
      </c>
      <c r="F134" s="45">
        <f t="shared" ref="F134:F229" si="26">IF(D134&lt;&gt;0,IF(E134/D134&gt;=100,"&gt;&gt;100",E134/D134*100),"-")</f>
        <v>114.7532095949755</v>
      </c>
    </row>
    <row r="135" spans="1:6" ht="24" x14ac:dyDescent="0.2">
      <c r="A135" s="63">
        <v>671</v>
      </c>
      <c r="B135" s="182" t="s">
        <v>273</v>
      </c>
      <c r="C135" s="247" t="s">
        <v>274</v>
      </c>
      <c r="D135" s="60">
        <f t="shared" ref="D135:E135" si="27">SUM(D136:D138)</f>
        <v>65203.71</v>
      </c>
      <c r="E135" s="60">
        <f t="shared" si="27"/>
        <v>74823.350000000006</v>
      </c>
      <c r="F135" s="45">
        <f t="shared" si="26"/>
        <v>114.7532095949755</v>
      </c>
    </row>
    <row r="136" spans="1:6" ht="12.75" customHeight="1" x14ac:dyDescent="0.2">
      <c r="A136" s="63">
        <v>6711</v>
      </c>
      <c r="B136" s="65" t="s">
        <v>275</v>
      </c>
      <c r="C136" s="247" t="s">
        <v>276</v>
      </c>
      <c r="D136" s="194">
        <v>63954.96</v>
      </c>
      <c r="E136" s="194">
        <v>74743.350000000006</v>
      </c>
      <c r="F136" s="45">
        <f t="shared" si="26"/>
        <v>116.8687307442613</v>
      </c>
    </row>
    <row r="137" spans="1:6" ht="24" x14ac:dyDescent="0.2">
      <c r="A137" s="63">
        <v>6712</v>
      </c>
      <c r="B137" s="182" t="s">
        <v>277</v>
      </c>
      <c r="C137" s="247" t="s">
        <v>278</v>
      </c>
      <c r="D137" s="194">
        <v>1248.75</v>
      </c>
      <c r="E137" s="194">
        <v>80</v>
      </c>
      <c r="F137" s="45">
        <f t="shared" si="26"/>
        <v>6.4064064064064059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574961.81999999995</v>
      </c>
      <c r="E152" s="60">
        <f>E153+E164+E202+E221+E230+E262+E273</f>
        <v>538152.14</v>
      </c>
      <c r="F152" s="45">
        <f t="shared" si="26"/>
        <v>93.597891421729543</v>
      </c>
    </row>
    <row r="153" spans="1:6" ht="12.75" customHeight="1" x14ac:dyDescent="0.2">
      <c r="A153" s="63">
        <v>31</v>
      </c>
      <c r="B153" s="64" t="s">
        <v>308</v>
      </c>
      <c r="C153" s="247" t="s">
        <v>3</v>
      </c>
      <c r="D153" s="60">
        <f t="shared" ref="D153:E153" si="30">D154+D159+D160</f>
        <v>494706.05000000005</v>
      </c>
      <c r="E153" s="60">
        <f t="shared" si="30"/>
        <v>486565.1</v>
      </c>
      <c r="F153" s="45">
        <f t="shared" si="26"/>
        <v>98.354386407847642</v>
      </c>
    </row>
    <row r="154" spans="1:6" ht="12.75" customHeight="1" x14ac:dyDescent="0.2">
      <c r="A154" s="63">
        <v>311</v>
      </c>
      <c r="B154" s="64" t="s">
        <v>309</v>
      </c>
      <c r="C154" s="247" t="s">
        <v>310</v>
      </c>
      <c r="D154" s="60">
        <f t="shared" ref="D154:E154" si="31">SUM(D155:D158)</f>
        <v>409552.56</v>
      </c>
      <c r="E154" s="60">
        <f t="shared" si="31"/>
        <v>403103.1</v>
      </c>
      <c r="F154" s="45">
        <f t="shared" si="26"/>
        <v>98.425242415771976</v>
      </c>
    </row>
    <row r="155" spans="1:6" ht="12.75" customHeight="1" x14ac:dyDescent="0.2">
      <c r="A155" s="63">
        <v>3111</v>
      </c>
      <c r="B155" s="64" t="s">
        <v>311</v>
      </c>
      <c r="C155" s="247" t="s">
        <v>312</v>
      </c>
      <c r="D155" s="194">
        <v>409552.56</v>
      </c>
      <c r="E155" s="194">
        <v>403103.1</v>
      </c>
      <c r="F155" s="45">
        <f t="shared" si="26"/>
        <v>98.425242415771976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16091.83</v>
      </c>
      <c r="E159" s="194">
        <v>15861.94</v>
      </c>
      <c r="F159" s="45">
        <f t="shared" si="26"/>
        <v>98.571386846617202</v>
      </c>
    </row>
    <row r="160" spans="1:6" ht="12.75" customHeight="1" x14ac:dyDescent="0.2">
      <c r="A160" s="63">
        <v>313</v>
      </c>
      <c r="B160" s="65" t="s">
        <v>321</v>
      </c>
      <c r="C160" s="247" t="s">
        <v>322</v>
      </c>
      <c r="D160" s="60">
        <f t="shared" ref="D160:E160" si="32">SUM(D161:D163)</f>
        <v>69061.66</v>
      </c>
      <c r="E160" s="60">
        <f t="shared" si="32"/>
        <v>67600.06</v>
      </c>
      <c r="F160" s="45">
        <f t="shared" si="26"/>
        <v>97.883630367413687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69061.66</v>
      </c>
      <c r="E162" s="194">
        <v>67600.06</v>
      </c>
      <c r="F162" s="45">
        <f t="shared" si="26"/>
        <v>97.883630367413687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79736.22</v>
      </c>
      <c r="E164" s="60">
        <f>E165+E170+E178+E188+E189+E194</f>
        <v>51477.64</v>
      </c>
      <c r="F164" s="45">
        <f t="shared" si="26"/>
        <v>64.559920196869129</v>
      </c>
    </row>
    <row r="165" spans="1:6" ht="12.75" customHeight="1" x14ac:dyDescent="0.2">
      <c r="A165" s="63">
        <v>321</v>
      </c>
      <c r="B165" s="64" t="s">
        <v>331</v>
      </c>
      <c r="C165" s="247" t="s">
        <v>332</v>
      </c>
      <c r="D165" s="60">
        <f t="shared" ref="D165:E165" si="33">SUM(D166:D169)</f>
        <v>20228.97</v>
      </c>
      <c r="E165" s="60">
        <f t="shared" si="33"/>
        <v>17530.52</v>
      </c>
      <c r="F165" s="45">
        <f t="shared" si="26"/>
        <v>86.660467636266205</v>
      </c>
    </row>
    <row r="166" spans="1:6" ht="12.75" customHeight="1" x14ac:dyDescent="0.2">
      <c r="A166" s="63">
        <v>3211</v>
      </c>
      <c r="B166" s="64" t="s">
        <v>333</v>
      </c>
      <c r="C166" s="247" t="s">
        <v>334</v>
      </c>
      <c r="D166" s="194">
        <v>2565.9899999999998</v>
      </c>
      <c r="E166" s="194">
        <v>1885.87</v>
      </c>
      <c r="F166" s="45">
        <f t="shared" si="26"/>
        <v>73.494830455301852</v>
      </c>
    </row>
    <row r="167" spans="1:6" ht="12.75" customHeight="1" x14ac:dyDescent="0.2">
      <c r="A167" s="63">
        <v>3212</v>
      </c>
      <c r="B167" s="64" t="s">
        <v>335</v>
      </c>
      <c r="C167" s="247" t="s">
        <v>336</v>
      </c>
      <c r="D167" s="194">
        <v>16033.28</v>
      </c>
      <c r="E167" s="194">
        <v>15559.65</v>
      </c>
      <c r="F167" s="45">
        <f t="shared" si="26"/>
        <v>97.045956909627975</v>
      </c>
    </row>
    <row r="168" spans="1:6" ht="12.75" customHeight="1" x14ac:dyDescent="0.2">
      <c r="A168" s="63">
        <v>3213</v>
      </c>
      <c r="B168" s="64" t="s">
        <v>337</v>
      </c>
      <c r="C168" s="247" t="s">
        <v>338</v>
      </c>
      <c r="D168" s="194">
        <v>1611.7</v>
      </c>
      <c r="E168" s="194">
        <v>85</v>
      </c>
      <c r="F168" s="45">
        <f t="shared" si="26"/>
        <v>5.2739343550288513</v>
      </c>
    </row>
    <row r="169" spans="1:6" ht="12.75" customHeight="1" x14ac:dyDescent="0.2">
      <c r="A169" s="63">
        <v>3214</v>
      </c>
      <c r="B169" s="64" t="s">
        <v>339</v>
      </c>
      <c r="C169" s="247" t="s">
        <v>340</v>
      </c>
      <c r="D169" s="194">
        <v>18</v>
      </c>
      <c r="E169" s="194"/>
      <c r="F169" s="45">
        <f t="shared" si="26"/>
        <v>0</v>
      </c>
    </row>
    <row r="170" spans="1:6" ht="12.75" customHeight="1" x14ac:dyDescent="0.2">
      <c r="A170" s="63">
        <v>322</v>
      </c>
      <c r="B170" s="64" t="s">
        <v>341</v>
      </c>
      <c r="C170" s="247" t="s">
        <v>342</v>
      </c>
      <c r="D170" s="60">
        <f t="shared" ref="D170:E170" si="34">SUM(D171:D177)</f>
        <v>32140.739999999998</v>
      </c>
      <c r="E170" s="60">
        <f t="shared" si="34"/>
        <v>22669.869999999995</v>
      </c>
      <c r="F170" s="45">
        <f t="shared" si="26"/>
        <v>70.533130226622035</v>
      </c>
    </row>
    <row r="171" spans="1:6" ht="12.75" customHeight="1" x14ac:dyDescent="0.2">
      <c r="A171" s="63">
        <v>3221</v>
      </c>
      <c r="B171" s="64" t="s">
        <v>343</v>
      </c>
      <c r="C171" s="247" t="s">
        <v>344</v>
      </c>
      <c r="D171" s="194">
        <v>7788.1</v>
      </c>
      <c r="E171" s="194">
        <v>3733.75</v>
      </c>
      <c r="F171" s="45">
        <f t="shared" si="26"/>
        <v>47.941731616183667</v>
      </c>
    </row>
    <row r="172" spans="1:6" ht="12.75" customHeight="1" x14ac:dyDescent="0.2">
      <c r="A172" s="63">
        <v>3222</v>
      </c>
      <c r="B172" s="64" t="s">
        <v>345</v>
      </c>
      <c r="C172" s="247" t="s">
        <v>346</v>
      </c>
      <c r="D172" s="194">
        <v>16531.72</v>
      </c>
      <c r="E172" s="194">
        <v>14761.63</v>
      </c>
      <c r="F172" s="45">
        <f t="shared" si="26"/>
        <v>89.292765665036654</v>
      </c>
    </row>
    <row r="173" spans="1:6" ht="12.75" customHeight="1" x14ac:dyDescent="0.2">
      <c r="A173" s="63">
        <v>3223</v>
      </c>
      <c r="B173" s="65" t="s">
        <v>347</v>
      </c>
      <c r="C173" s="247" t="s">
        <v>348</v>
      </c>
      <c r="D173" s="194">
        <v>7582.32</v>
      </c>
      <c r="E173" s="194">
        <v>4174.49</v>
      </c>
      <c r="F173" s="45">
        <f t="shared" si="26"/>
        <v>55.055576657276397</v>
      </c>
    </row>
    <row r="174" spans="1:6" ht="12.75" customHeight="1" x14ac:dyDescent="0.2">
      <c r="A174" s="63">
        <v>3224</v>
      </c>
      <c r="B174" s="65" t="s">
        <v>349</v>
      </c>
      <c r="C174" s="247" t="s">
        <v>350</v>
      </c>
      <c r="D174" s="194">
        <v>39.6</v>
      </c>
      <c r="E174" s="194"/>
      <c r="F174" s="45">
        <f t="shared" si="26"/>
        <v>0</v>
      </c>
    </row>
    <row r="175" spans="1:6" ht="12.75" customHeight="1" x14ac:dyDescent="0.2">
      <c r="A175" s="63">
        <v>3225</v>
      </c>
      <c r="B175" s="65" t="s">
        <v>351</v>
      </c>
      <c r="C175" s="247" t="s">
        <v>352</v>
      </c>
      <c r="D175" s="194">
        <v>199</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26957.510000000006</v>
      </c>
      <c r="E178" s="60">
        <f t="shared" si="35"/>
        <v>10972.25</v>
      </c>
      <c r="F178" s="45">
        <f t="shared" si="26"/>
        <v>40.702015876095373</v>
      </c>
    </row>
    <row r="179" spans="1:6" ht="12.75" customHeight="1" x14ac:dyDescent="0.2">
      <c r="A179" s="63">
        <v>3231</v>
      </c>
      <c r="B179" s="65" t="s">
        <v>359</v>
      </c>
      <c r="C179" s="247" t="s">
        <v>360</v>
      </c>
      <c r="D179" s="194">
        <v>1679.31</v>
      </c>
      <c r="E179" s="194">
        <v>2181.7199999999998</v>
      </c>
      <c r="F179" s="45">
        <f t="shared" si="26"/>
        <v>129.91764474694963</v>
      </c>
    </row>
    <row r="180" spans="1:6" ht="12.75" customHeight="1" x14ac:dyDescent="0.2">
      <c r="A180" s="63">
        <v>3232</v>
      </c>
      <c r="B180" s="65" t="s">
        <v>361</v>
      </c>
      <c r="C180" s="247" t="s">
        <v>362</v>
      </c>
      <c r="D180" s="194">
        <v>19163.95</v>
      </c>
      <c r="E180" s="194">
        <v>3190.29</v>
      </c>
      <c r="F180" s="45">
        <f t="shared" si="26"/>
        <v>16.647350885386363</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1842.97</v>
      </c>
      <c r="E182" s="194">
        <v>2181.14</v>
      </c>
      <c r="F182" s="45">
        <f t="shared" si="26"/>
        <v>118.34918636765654</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1751.97</v>
      </c>
      <c r="E184" s="194">
        <v>1646.96</v>
      </c>
      <c r="F184" s="45">
        <f t="shared" si="26"/>
        <v>94.006175904838557</v>
      </c>
    </row>
    <row r="185" spans="1:6" ht="12.75" customHeight="1" x14ac:dyDescent="0.2">
      <c r="A185" s="63">
        <v>3237</v>
      </c>
      <c r="B185" s="64" t="s">
        <v>371</v>
      </c>
      <c r="C185" s="247" t="s">
        <v>372</v>
      </c>
      <c r="D185" s="194">
        <v>0</v>
      </c>
      <c r="E185" s="194">
        <v>125</v>
      </c>
      <c r="F185" s="45" t="str">
        <f t="shared" si="26"/>
        <v>-</v>
      </c>
    </row>
    <row r="186" spans="1:6" ht="12.75" customHeight="1" x14ac:dyDescent="0.2">
      <c r="A186" s="63">
        <v>3238</v>
      </c>
      <c r="B186" s="64" t="s">
        <v>373</v>
      </c>
      <c r="C186" s="247" t="s">
        <v>374</v>
      </c>
      <c r="D186" s="194">
        <v>2370.4</v>
      </c>
      <c r="E186" s="194">
        <v>1482.14</v>
      </c>
      <c r="F186" s="45">
        <f t="shared" si="26"/>
        <v>62.526999662504224</v>
      </c>
    </row>
    <row r="187" spans="1:6" ht="12.75" customHeight="1" x14ac:dyDescent="0.2">
      <c r="A187" s="63">
        <v>3239</v>
      </c>
      <c r="B187" s="64" t="s">
        <v>375</v>
      </c>
      <c r="C187" s="247" t="s">
        <v>376</v>
      </c>
      <c r="D187" s="194">
        <v>148.91</v>
      </c>
      <c r="E187" s="194">
        <v>165</v>
      </c>
      <c r="F187" s="45">
        <f t="shared" si="26"/>
        <v>110.80518433953395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409</v>
      </c>
      <c r="E194" s="60">
        <f t="shared" si="36"/>
        <v>305</v>
      </c>
      <c r="F194" s="45">
        <f t="shared" si="26"/>
        <v>74.572127139364312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50</v>
      </c>
      <c r="E197" s="194"/>
      <c r="F197" s="45">
        <f t="shared" si="26"/>
        <v>0</v>
      </c>
    </row>
    <row r="198" spans="1:6" ht="12.75" customHeight="1" x14ac:dyDescent="0.2">
      <c r="A198" s="63">
        <v>3294</v>
      </c>
      <c r="B198" s="64" t="s">
        <v>397</v>
      </c>
      <c r="C198" s="247" t="s">
        <v>398</v>
      </c>
      <c r="D198" s="194">
        <v>165</v>
      </c>
      <c r="E198" s="194">
        <v>230</v>
      </c>
      <c r="F198" s="45">
        <f t="shared" si="26"/>
        <v>139.39393939393941</v>
      </c>
    </row>
    <row r="199" spans="1:6" ht="12.75" customHeight="1" x14ac:dyDescent="0.2">
      <c r="A199" s="63">
        <v>3295</v>
      </c>
      <c r="B199" s="64" t="s">
        <v>399</v>
      </c>
      <c r="C199" s="247" t="s">
        <v>400</v>
      </c>
      <c r="D199" s="194">
        <v>194</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v>75</v>
      </c>
      <c r="F201" s="45" t="str">
        <f t="shared" si="26"/>
        <v>-</v>
      </c>
    </row>
    <row r="202" spans="1:6" ht="12.75" customHeight="1" x14ac:dyDescent="0.2">
      <c r="A202" s="63">
        <v>34</v>
      </c>
      <c r="B202" s="183" t="s">
        <v>405</v>
      </c>
      <c r="C202" s="247" t="s">
        <v>406</v>
      </c>
      <c r="D202" s="60">
        <f t="shared" ref="D202:E202" si="37">D203+D208+D216</f>
        <v>453.59</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453.59</v>
      </c>
      <c r="E216" s="60">
        <f t="shared" si="40"/>
        <v>0</v>
      </c>
      <c r="F216" s="45">
        <f t="shared" si="26"/>
        <v>0</v>
      </c>
    </row>
    <row r="217" spans="1:6" ht="12.75" customHeight="1" x14ac:dyDescent="0.2">
      <c r="A217" s="63">
        <v>3431</v>
      </c>
      <c r="B217" s="182" t="s">
        <v>435</v>
      </c>
      <c r="C217" s="247" t="s">
        <v>436</v>
      </c>
      <c r="D217" s="194">
        <v>453.59</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65.959999999999994</v>
      </c>
      <c r="E262" s="60">
        <f t="shared" si="55"/>
        <v>109.4</v>
      </c>
      <c r="F262" s="45">
        <f t="shared" ref="F262:F268" si="56">IF(D262&lt;&gt;0,IF(E262/D262&gt;=100,"&gt;&gt;100",E262/D262*100),"-")</f>
        <v>165.85809581564587</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65.959999999999994</v>
      </c>
      <c r="E269" s="60">
        <f t="shared" si="58"/>
        <v>109.4</v>
      </c>
      <c r="F269" s="45">
        <f t="shared" ref="F269:F272" si="59">IF(D269&lt;&gt;0,IF(E269/D269&gt;=100,"&gt;&gt;100",E269/D269*100),"-")</f>
        <v>165.85809581564587</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65.959999999999994</v>
      </c>
      <c r="E271" s="194">
        <v>109.4</v>
      </c>
      <c r="F271" s="45">
        <f t="shared" si="59"/>
        <v>165.85809581564587</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574961.81999999995</v>
      </c>
      <c r="E299" s="60">
        <f>E152-E297+E298</f>
        <v>538152.14</v>
      </c>
      <c r="F299" s="45">
        <f t="shared" si="68"/>
        <v>93.597891421729543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63547.689999999886</v>
      </c>
      <c r="E301" s="60">
        <f>IF(E299&gt;=E6,E299-E6,0)</f>
        <v>1568.9000000000233</v>
      </c>
      <c r="F301" s="45">
        <f t="shared" si="68"/>
        <v>2.4688544933734429</v>
      </c>
    </row>
    <row r="302" spans="1:6" ht="12.75" customHeight="1" x14ac:dyDescent="0.2">
      <c r="A302" s="63">
        <v>92211</v>
      </c>
      <c r="B302" s="64" t="s">
        <v>596</v>
      </c>
      <c r="C302" s="247" t="s">
        <v>597</v>
      </c>
      <c r="D302" s="194">
        <v>27020.77</v>
      </c>
      <c r="E302" s="194">
        <v>0</v>
      </c>
      <c r="F302" s="45">
        <f t="shared" si="68"/>
        <v>0</v>
      </c>
    </row>
    <row r="303" spans="1:6" ht="12.75" customHeight="1" x14ac:dyDescent="0.2">
      <c r="A303" s="63">
        <v>92221</v>
      </c>
      <c r="B303" s="64" t="s">
        <v>598</v>
      </c>
      <c r="C303" s="247" t="s">
        <v>599</v>
      </c>
      <c r="D303" s="194">
        <v>0</v>
      </c>
      <c r="E303" s="194">
        <v>48451.08</v>
      </c>
      <c r="F303" s="45" t="str">
        <f t="shared" si="68"/>
        <v>-</v>
      </c>
    </row>
    <row r="304" spans="1:6" ht="12.75" customHeight="1" x14ac:dyDescent="0.2">
      <c r="A304" s="63">
        <v>96</v>
      </c>
      <c r="B304" s="220" t="s">
        <v>600</v>
      </c>
      <c r="C304" s="247" t="s">
        <v>601</v>
      </c>
      <c r="D304" s="194">
        <v>69247.64</v>
      </c>
      <c r="E304" s="194">
        <v>73051.5</v>
      </c>
      <c r="F304" s="45">
        <f t="shared" si="68"/>
        <v>105.49312583071423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1188.3500000000001</v>
      </c>
      <c r="E360" s="60">
        <f t="shared" si="86"/>
        <v>144.86000000000001</v>
      </c>
      <c r="F360" s="45">
        <f t="shared" si="72"/>
        <v>12.190011360289477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1188.3500000000001</v>
      </c>
      <c r="E373" s="60">
        <f t="shared" si="90"/>
        <v>144.86000000000001</v>
      </c>
      <c r="F373" s="45">
        <f t="shared" si="72"/>
        <v>12.190011360289477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1140.7</v>
      </c>
      <c r="E379" s="60">
        <f t="shared" si="92"/>
        <v>0</v>
      </c>
      <c r="F379" s="45">
        <f t="shared" si="72"/>
        <v>0</v>
      </c>
    </row>
    <row r="380" spans="1:6" ht="12.75" customHeight="1" x14ac:dyDescent="0.2">
      <c r="A380" s="63">
        <v>4221</v>
      </c>
      <c r="B380" s="64" t="s">
        <v>647</v>
      </c>
      <c r="C380" s="247" t="s">
        <v>739</v>
      </c>
      <c r="D380" s="194">
        <v>495.7</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645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47.65</v>
      </c>
      <c r="E393" s="60">
        <f t="shared" si="94"/>
        <v>144.86000000000001</v>
      </c>
      <c r="F393" s="45">
        <f t="shared" si="72"/>
        <v>304.00839454354673</v>
      </c>
    </row>
    <row r="394" spans="1:6" ht="12.75" customHeight="1" x14ac:dyDescent="0.2">
      <c r="A394" s="63">
        <v>4241</v>
      </c>
      <c r="B394" s="64" t="s">
        <v>756</v>
      </c>
      <c r="C394" s="247" t="s">
        <v>757</v>
      </c>
      <c r="D394" s="194">
        <v>47.65</v>
      </c>
      <c r="E394" s="194">
        <v>144.86000000000001</v>
      </c>
      <c r="F394" s="45">
        <f t="shared" si="72"/>
        <v>304.00839454354673</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1188.3500000000001</v>
      </c>
      <c r="E418" s="60">
        <f t="shared" si="102"/>
        <v>144.86000000000001</v>
      </c>
      <c r="F418" s="45">
        <f t="shared" si="72"/>
        <v>12.190011360289477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33501.24</v>
      </c>
      <c r="E420" s="194">
        <v>33407.980000000003</v>
      </c>
      <c r="F420" s="45">
        <f t="shared" si="72"/>
        <v>99.721622244430378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511414.13000000006</v>
      </c>
      <c r="E422" s="60">
        <f>E6+E308</f>
        <v>536583.24</v>
      </c>
      <c r="F422" s="45">
        <f t="shared" si="72"/>
        <v>104.92147332730129</v>
      </c>
    </row>
    <row r="423" spans="1:6" ht="12.75" customHeight="1" x14ac:dyDescent="0.2">
      <c r="A423" s="63" t="s">
        <v>581</v>
      </c>
      <c r="B423" s="64" t="s">
        <v>804</v>
      </c>
      <c r="C423" s="247" t="s">
        <v>805</v>
      </c>
      <c r="D423" s="60">
        <f t="shared" ref="D423:E423" si="103">D299+D360</f>
        <v>576150.16999999993</v>
      </c>
      <c r="E423" s="60">
        <f t="shared" si="103"/>
        <v>538297</v>
      </c>
      <c r="F423" s="45">
        <f t="shared" si="72"/>
        <v>93.429981978483156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64736.039999999863</v>
      </c>
      <c r="E425" s="60">
        <f t="shared" si="105"/>
        <v>1713.7600000000093</v>
      </c>
      <c r="F425" s="45">
        <f t="shared" si="72"/>
        <v>2.6473043454619911</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6480.4699999999975</v>
      </c>
      <c r="E427" s="60">
        <f t="shared" si="107"/>
        <v>81859.06</v>
      </c>
      <c r="F427" s="45">
        <f t="shared" si="72"/>
        <v>1263.1654802815233</v>
      </c>
    </row>
    <row r="428" spans="1:6" ht="24" x14ac:dyDescent="0.2">
      <c r="A428" s="249" t="s">
        <v>815</v>
      </c>
      <c r="B428" s="243" t="s">
        <v>816</v>
      </c>
      <c r="C428" s="250" t="s">
        <v>817</v>
      </c>
      <c r="D428" s="81">
        <f t="shared" ref="D428:E428" si="108">D304+D421</f>
        <v>69247.64</v>
      </c>
      <c r="E428" s="81">
        <f t="shared" si="108"/>
        <v>73051.5</v>
      </c>
      <c r="F428" s="61">
        <f t="shared" si="72"/>
        <v>105.49312583071423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511414.13000000006</v>
      </c>
      <c r="E643" s="60">
        <f>E422+E430</f>
        <v>536583.24</v>
      </c>
      <c r="F643" s="45">
        <f t="shared" si="109"/>
        <v>104.92147332730129</v>
      </c>
    </row>
    <row r="644" spans="1:6" ht="12.75" customHeight="1" x14ac:dyDescent="0.2">
      <c r="A644" s="63" t="s">
        <v>581</v>
      </c>
      <c r="B644" s="64" t="s">
        <v>1237</v>
      </c>
      <c r="C644" s="247" t="s">
        <v>1238</v>
      </c>
      <c r="D644" s="60">
        <f>D423+D535</f>
        <v>576150.16999999993</v>
      </c>
      <c r="E644" s="60">
        <f>E423+E535</f>
        <v>538297</v>
      </c>
      <c r="F644" s="45">
        <f t="shared" si="109"/>
        <v>93.429981978483156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64736.039999999863</v>
      </c>
      <c r="E646" s="60">
        <f t="shared" si="164"/>
        <v>1713.7600000000093</v>
      </c>
      <c r="F646" s="45">
        <f t="shared" si="109"/>
        <v>2.6473043454619911</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6480.4699999999975</v>
      </c>
      <c r="E648" s="60">
        <f>IF(E427-E426+E642-E641&gt;=0,E427-E426+E642-E641,0)</f>
        <v>81859.06</v>
      </c>
      <c r="F648" s="45">
        <f t="shared" si="109"/>
        <v>1263.1654802815233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71216.509999999864</v>
      </c>
      <c r="E650" s="60">
        <f t="shared" si="166"/>
        <v>83572.820000000007</v>
      </c>
      <c r="F650" s="45">
        <f t="shared" si="109"/>
        <v>117.35034474449839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6617.64</v>
      </c>
      <c r="E653" s="194">
        <v>0</v>
      </c>
      <c r="F653" s="45">
        <f t="shared" ref="F653:F740" si="167">IF(D653&lt;&gt;0,IF(E653/D653&gt;=100,"&gt;&gt;100",E653/D653*100),"-")</f>
        <v>0</v>
      </c>
    </row>
    <row r="654" spans="1:6" ht="12.75" customHeight="1" x14ac:dyDescent="0.2">
      <c r="A654" s="63" t="s">
        <v>1256</v>
      </c>
      <c r="B654" s="64" t="s">
        <v>1257</v>
      </c>
      <c r="C654" s="247" t="s">
        <v>1256</v>
      </c>
      <c r="D654" s="194">
        <v>58320.86</v>
      </c>
      <c r="E654" s="194">
        <v>0</v>
      </c>
      <c r="F654" s="45">
        <f t="shared" si="167"/>
        <v>0</v>
      </c>
    </row>
    <row r="655" spans="1:6" ht="12.75" customHeight="1" x14ac:dyDescent="0.2">
      <c r="A655" s="63" t="s">
        <v>1258</v>
      </c>
      <c r="B655" s="64" t="s">
        <v>1259</v>
      </c>
      <c r="C655" s="247" t="s">
        <v>1258</v>
      </c>
      <c r="D655" s="194">
        <v>59024.27</v>
      </c>
      <c r="E655" s="194">
        <v>0</v>
      </c>
      <c r="F655" s="45">
        <f t="shared" si="167"/>
        <v>0</v>
      </c>
    </row>
    <row r="656" spans="1:6" ht="24" x14ac:dyDescent="0.2">
      <c r="A656" s="63">
        <v>11</v>
      </c>
      <c r="B656" s="64" t="s">
        <v>1260</v>
      </c>
      <c r="C656" s="247" t="s">
        <v>1261</v>
      </c>
      <c r="D656" s="60">
        <f t="shared" ref="D656:E656" si="168">+D653+D654-D655</f>
        <v>5914.2300000000032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32</v>
      </c>
      <c r="E658" s="253">
        <v>33</v>
      </c>
      <c r="F658" s="45">
        <f t="shared" si="167"/>
        <v>103.125</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31</v>
      </c>
      <c r="E660" s="253">
        <v>32</v>
      </c>
      <c r="F660" s="45">
        <f t="shared" si="167"/>
        <v>103.2258064516129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445568.4</v>
      </c>
      <c r="E683" s="192">
        <v>461615.03</v>
      </c>
      <c r="F683" s="71">
        <f t="shared" si="167"/>
        <v>103.60138420947267</v>
      </c>
    </row>
    <row r="684" spans="1:6" ht="24" x14ac:dyDescent="0.2">
      <c r="A684" s="70">
        <v>63613</v>
      </c>
      <c r="B684" s="182" t="s">
        <v>1317</v>
      </c>
      <c r="C684" s="278" t="s">
        <v>1318</v>
      </c>
      <c r="D684" s="192">
        <v>594.30999999999995</v>
      </c>
      <c r="E684" s="192"/>
      <c r="F684" s="71">
        <f t="shared" si="167"/>
        <v>0</v>
      </c>
    </row>
    <row r="685" spans="1:6" ht="24" x14ac:dyDescent="0.2">
      <c r="A685" s="63">
        <v>63622</v>
      </c>
      <c r="B685" s="244" t="s">
        <v>1319</v>
      </c>
      <c r="C685" s="247" t="s">
        <v>1320</v>
      </c>
      <c r="D685" s="194">
        <v>47.65</v>
      </c>
      <c r="E685" s="194">
        <v>144.86000000000001</v>
      </c>
      <c r="F685" s="45">
        <f t="shared" si="167"/>
        <v>304.00839454354673</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2127.96</v>
      </c>
      <c r="E732" s="192"/>
      <c r="F732" s="71">
        <f t="shared" si="167"/>
        <v>0</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16033.28</v>
      </c>
      <c r="E734" s="192">
        <v>15559.65</v>
      </c>
      <c r="F734" s="71">
        <f t="shared" si="167"/>
        <v>97.045956909627975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1751.97</v>
      </c>
      <c r="E736" s="194">
        <v>1646.96</v>
      </c>
      <c r="F736" s="45">
        <f t="shared" si="167"/>
        <v>94.006175904838557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194</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65.959999999999994</v>
      </c>
      <c r="E855" s="194">
        <v>109.4</v>
      </c>
      <c r="F855" s="45">
        <f t="shared" si="169"/>
        <v>165.85809581564587</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L13" sqref="L1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89116.17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546756.52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541951.56000000006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492577.45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49090.99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109.4</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173.72</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144.86000000000001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4660.1000000000004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540993.30000000005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537978.81000000006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489556.9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48048.93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89.86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109.4</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173.72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224.86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2789.63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94879.390000000014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94879.39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92200.639999999999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2678.75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13519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skola</cp:lastModifiedBy>
  <cp:lastPrinted>2026-04-27T14:12:53Z</cp:lastPrinted>
  <dcterms:created xsi:type="dcterms:W3CDTF">2022-04-01T05:14:30Z</dcterms:created>
  <dcterms:modified xsi:type="dcterms:W3CDTF">2026-07-14T07:33:37Z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